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126" i="1" s="1"/>
  <c r="L126" i="1" s="1"/>
  <c r="L9" i="1"/>
  <c r="G11" i="1"/>
  <c r="K202" i="1" l="1"/>
  <c r="K158" i="1"/>
  <c r="L158" i="1" s="1"/>
  <c r="K179" i="1"/>
  <c r="L179" i="1" s="1"/>
  <c r="K137" i="1"/>
  <c r="L137" i="1" s="1"/>
  <c r="K198" i="1"/>
  <c r="L198" i="1" s="1"/>
  <c r="K174" i="1"/>
  <c r="L174" i="1" s="1"/>
  <c r="K153" i="1"/>
  <c r="L153" i="1" s="1"/>
  <c r="K131" i="1"/>
  <c r="L131" i="1" s="1"/>
  <c r="K193" i="1"/>
  <c r="L193" i="1" s="1"/>
  <c r="K169" i="1"/>
  <c r="L169" i="1" s="1"/>
  <c r="K147" i="1"/>
  <c r="L147" i="1" s="1"/>
  <c r="K58" i="1"/>
  <c r="L58" i="1" s="1"/>
  <c r="H206" i="1"/>
  <c r="I206" i="1"/>
  <c r="K189" i="1"/>
  <c r="L189" i="1" s="1"/>
  <c r="K163" i="1"/>
  <c r="L163" i="1" s="1"/>
  <c r="K142" i="1"/>
  <c r="L142" i="1" s="1"/>
  <c r="K121" i="1"/>
  <c r="L121" i="1" s="1"/>
  <c r="K74" i="1"/>
  <c r="L74" i="1" s="1"/>
  <c r="K61" i="1"/>
  <c r="L61" i="1" s="1"/>
  <c r="K48" i="1"/>
  <c r="L48" i="1" s="1"/>
  <c r="K21" i="1"/>
  <c r="L21" i="1" s="1"/>
  <c r="K173" i="1"/>
  <c r="L173" i="1" s="1"/>
  <c r="K14" i="1"/>
  <c r="L14" i="1" s="1"/>
  <c r="K18" i="1"/>
  <c r="L18" i="1" s="1"/>
  <c r="K22" i="1"/>
  <c r="K26" i="1"/>
  <c r="L26" i="1" s="1"/>
  <c r="K30" i="1"/>
  <c r="L30" i="1" s="1"/>
  <c r="K33" i="1"/>
  <c r="L33" i="1" s="1"/>
  <c r="K36" i="1"/>
  <c r="L36" i="1" s="1"/>
  <c r="K39" i="1"/>
  <c r="L39" i="1" s="1"/>
  <c r="K43" i="1"/>
  <c r="L43" i="1" s="1"/>
  <c r="K46" i="1"/>
  <c r="L46" i="1" s="1"/>
  <c r="K49" i="1"/>
  <c r="L49" i="1" s="1"/>
  <c r="K52" i="1"/>
  <c r="L52" i="1" s="1"/>
  <c r="K55" i="1"/>
  <c r="L55" i="1" s="1"/>
  <c r="K59" i="1"/>
  <c r="L59" i="1" s="1"/>
  <c r="K62" i="1"/>
  <c r="L62" i="1" s="1"/>
  <c r="K65" i="1"/>
  <c r="L65" i="1" s="1"/>
  <c r="K68" i="1"/>
  <c r="L68" i="1" s="1"/>
  <c r="K71" i="1"/>
  <c r="L71" i="1" s="1"/>
  <c r="K75" i="1"/>
  <c r="L75" i="1" s="1"/>
  <c r="K78" i="1"/>
  <c r="L78" i="1" s="1"/>
  <c r="K81" i="1"/>
  <c r="L81" i="1" s="1"/>
  <c r="K84" i="1"/>
  <c r="L84" i="1" s="1"/>
  <c r="K87" i="1"/>
  <c r="L87" i="1" s="1"/>
  <c r="K91" i="1"/>
  <c r="L91" i="1" s="1"/>
  <c r="K94" i="1"/>
  <c r="L94" i="1" s="1"/>
  <c r="K97" i="1"/>
  <c r="L97" i="1" s="1"/>
  <c r="K100" i="1"/>
  <c r="L100" i="1" s="1"/>
  <c r="K103" i="1"/>
  <c r="L103" i="1" s="1"/>
  <c r="K107" i="1"/>
  <c r="L107" i="1" s="1"/>
  <c r="K110" i="1"/>
  <c r="L110" i="1" s="1"/>
  <c r="K113" i="1"/>
  <c r="L113" i="1" s="1"/>
  <c r="K116" i="1"/>
  <c r="L116" i="1" s="1"/>
  <c r="K120" i="1"/>
  <c r="L120" i="1" s="1"/>
  <c r="K124" i="1"/>
  <c r="L124" i="1" s="1"/>
  <c r="K128" i="1"/>
  <c r="L128" i="1" s="1"/>
  <c r="K132" i="1"/>
  <c r="L132" i="1" s="1"/>
  <c r="K136" i="1"/>
  <c r="L136" i="1" s="1"/>
  <c r="K140" i="1"/>
  <c r="L140" i="1" s="1"/>
  <c r="K144" i="1"/>
  <c r="L144" i="1" s="1"/>
  <c r="K148" i="1"/>
  <c r="L148" i="1" s="1"/>
  <c r="K152" i="1"/>
  <c r="L152" i="1" s="1"/>
  <c r="K156" i="1"/>
  <c r="L156" i="1" s="1"/>
  <c r="K160" i="1"/>
  <c r="L160" i="1" s="1"/>
  <c r="K164" i="1"/>
  <c r="L164" i="1" s="1"/>
  <c r="K168" i="1"/>
  <c r="L168" i="1" s="1"/>
  <c r="K172" i="1"/>
  <c r="L172" i="1" s="1"/>
  <c r="K176" i="1"/>
  <c r="L176" i="1" s="1"/>
  <c r="K180" i="1"/>
  <c r="L180" i="1" s="1"/>
  <c r="K184" i="1"/>
  <c r="L184" i="1" s="1"/>
  <c r="K187" i="1"/>
  <c r="L187" i="1" s="1"/>
  <c r="K194" i="1"/>
  <c r="L194" i="1" s="1"/>
  <c r="K197" i="1"/>
  <c r="L197" i="1" s="1"/>
  <c r="K204" i="1"/>
  <c r="L204" i="1" s="1"/>
  <c r="K15" i="1"/>
  <c r="L15" i="1" s="1"/>
  <c r="K19" i="1"/>
  <c r="L19" i="1" s="1"/>
  <c r="K23" i="1"/>
  <c r="L23" i="1" s="1"/>
  <c r="K27" i="1"/>
  <c r="L27" i="1" s="1"/>
  <c r="K34" i="1"/>
  <c r="L34" i="1" s="1"/>
  <c r="K37" i="1"/>
  <c r="L37" i="1" s="1"/>
  <c r="K40" i="1"/>
  <c r="L40" i="1" s="1"/>
  <c r="K50" i="1"/>
  <c r="L50" i="1" s="1"/>
  <c r="K53" i="1"/>
  <c r="L53" i="1" s="1"/>
  <c r="K56" i="1"/>
  <c r="L56" i="1" s="1"/>
  <c r="K66" i="1"/>
  <c r="L66" i="1" s="1"/>
  <c r="K69" i="1"/>
  <c r="L69" i="1" s="1"/>
  <c r="K72" i="1"/>
  <c r="L72" i="1" s="1"/>
  <c r="K82" i="1"/>
  <c r="K85" i="1"/>
  <c r="L85" i="1" s="1"/>
  <c r="K88" i="1"/>
  <c r="L88" i="1" s="1"/>
  <c r="K98" i="1"/>
  <c r="L98" i="1" s="1"/>
  <c r="K101" i="1"/>
  <c r="L101" i="1" s="1"/>
  <c r="K104" i="1"/>
  <c r="L104" i="1" s="1"/>
  <c r="K12" i="1"/>
  <c r="L12" i="1" s="1"/>
  <c r="K16" i="1"/>
  <c r="L16" i="1" s="1"/>
  <c r="K20" i="1"/>
  <c r="L20" i="1" s="1"/>
  <c r="K24" i="1"/>
  <c r="L24" i="1" s="1"/>
  <c r="K28" i="1"/>
  <c r="L28" i="1" s="1"/>
  <c r="K31" i="1"/>
  <c r="L31" i="1" s="1"/>
  <c r="K35" i="1"/>
  <c r="L35" i="1" s="1"/>
  <c r="K38" i="1"/>
  <c r="L38" i="1" s="1"/>
  <c r="K41" i="1"/>
  <c r="L41" i="1" s="1"/>
  <c r="K44" i="1"/>
  <c r="L44" i="1" s="1"/>
  <c r="K47" i="1"/>
  <c r="L47" i="1" s="1"/>
  <c r="K51" i="1"/>
  <c r="L51" i="1" s="1"/>
  <c r="K54" i="1"/>
  <c r="L54" i="1" s="1"/>
  <c r="K57" i="1"/>
  <c r="L57" i="1" s="1"/>
  <c r="K60" i="1"/>
  <c r="L60" i="1" s="1"/>
  <c r="K63" i="1"/>
  <c r="L63" i="1" s="1"/>
  <c r="K67" i="1"/>
  <c r="L67" i="1" s="1"/>
  <c r="K70" i="1"/>
  <c r="L70" i="1" s="1"/>
  <c r="K73" i="1"/>
  <c r="L73" i="1" s="1"/>
  <c r="K76" i="1"/>
  <c r="L76" i="1" s="1"/>
  <c r="K79" i="1"/>
  <c r="L79" i="1" s="1"/>
  <c r="K83" i="1"/>
  <c r="L83" i="1" s="1"/>
  <c r="K86" i="1"/>
  <c r="L86" i="1" s="1"/>
  <c r="K89" i="1"/>
  <c r="L89" i="1" s="1"/>
  <c r="K92" i="1"/>
  <c r="L92" i="1" s="1"/>
  <c r="K95" i="1"/>
  <c r="L95" i="1" s="1"/>
  <c r="K99" i="1"/>
  <c r="L99" i="1" s="1"/>
  <c r="K102" i="1"/>
  <c r="L102" i="1" s="1"/>
  <c r="K105" i="1"/>
  <c r="L105" i="1" s="1"/>
  <c r="K108" i="1"/>
  <c r="L108" i="1" s="1"/>
  <c r="K111" i="1"/>
  <c r="L111" i="1" s="1"/>
  <c r="K11" i="1"/>
  <c r="K201" i="1"/>
  <c r="L201" i="1" s="1"/>
  <c r="K192" i="1"/>
  <c r="L192" i="1" s="1"/>
  <c r="K188" i="1"/>
  <c r="L188" i="1" s="1"/>
  <c r="K183" i="1"/>
  <c r="L183" i="1" s="1"/>
  <c r="K178" i="1"/>
  <c r="L178" i="1" s="1"/>
  <c r="K167" i="1"/>
  <c r="L167" i="1" s="1"/>
  <c r="K162" i="1"/>
  <c r="L162" i="1" s="1"/>
  <c r="K157" i="1"/>
  <c r="L157" i="1" s="1"/>
  <c r="K151" i="1"/>
  <c r="L151" i="1" s="1"/>
  <c r="K146" i="1"/>
  <c r="L146" i="1" s="1"/>
  <c r="K141" i="1"/>
  <c r="L141" i="1" s="1"/>
  <c r="K135" i="1"/>
  <c r="L135" i="1" s="1"/>
  <c r="K130" i="1"/>
  <c r="L130" i="1" s="1"/>
  <c r="K125" i="1"/>
  <c r="L125" i="1" s="1"/>
  <c r="K119" i="1"/>
  <c r="L119" i="1" s="1"/>
  <c r="K115" i="1"/>
  <c r="L115" i="1" s="1"/>
  <c r="K109" i="1"/>
  <c r="L109" i="1" s="1"/>
  <c r="K96" i="1"/>
  <c r="L96" i="1" s="1"/>
  <c r="K45" i="1"/>
  <c r="L45" i="1" s="1"/>
  <c r="K32" i="1"/>
  <c r="L32" i="1" s="1"/>
  <c r="K17" i="1"/>
  <c r="L17" i="1" s="1"/>
  <c r="K205" i="1"/>
  <c r="L205" i="1" s="1"/>
  <c r="K200" i="1"/>
  <c r="L200" i="1" s="1"/>
  <c r="K196" i="1"/>
  <c r="L196" i="1" s="1"/>
  <c r="K191" i="1"/>
  <c r="L191" i="1" s="1"/>
  <c r="K186" i="1"/>
  <c r="L186" i="1" s="1"/>
  <c r="K182" i="1"/>
  <c r="L182" i="1" s="1"/>
  <c r="K177" i="1"/>
  <c r="L177" i="1" s="1"/>
  <c r="K171" i="1"/>
  <c r="L171" i="1" s="1"/>
  <c r="K166" i="1"/>
  <c r="L166" i="1" s="1"/>
  <c r="K161" i="1"/>
  <c r="L161" i="1" s="1"/>
  <c r="K155" i="1"/>
  <c r="L155" i="1" s="1"/>
  <c r="K150" i="1"/>
  <c r="L150" i="1" s="1"/>
  <c r="K145" i="1"/>
  <c r="L145" i="1" s="1"/>
  <c r="K139" i="1"/>
  <c r="L139" i="1" s="1"/>
  <c r="K134" i="1"/>
  <c r="L134" i="1" s="1"/>
  <c r="K129" i="1"/>
  <c r="L129" i="1" s="1"/>
  <c r="K123" i="1"/>
  <c r="L123" i="1" s="1"/>
  <c r="K118" i="1"/>
  <c r="L118" i="1" s="1"/>
  <c r="K114" i="1"/>
  <c r="L114" i="1" s="1"/>
  <c r="K106" i="1"/>
  <c r="L106" i="1" s="1"/>
  <c r="K93" i="1"/>
  <c r="L93" i="1" s="1"/>
  <c r="K80" i="1"/>
  <c r="L80" i="1" s="1"/>
  <c r="K42" i="1"/>
  <c r="L42" i="1" s="1"/>
  <c r="K29" i="1"/>
  <c r="L29" i="1" s="1"/>
  <c r="K13" i="1"/>
  <c r="L13" i="1" s="1"/>
  <c r="M206" i="1" s="1"/>
  <c r="J210" i="1" s="1"/>
  <c r="K203" i="1"/>
  <c r="L203" i="1" s="1"/>
  <c r="K199" i="1"/>
  <c r="L199" i="1" s="1"/>
  <c r="K195" i="1"/>
  <c r="L195" i="1" s="1"/>
  <c r="K190" i="1"/>
  <c r="L190" i="1" s="1"/>
  <c r="K185" i="1"/>
  <c r="L185" i="1" s="1"/>
  <c r="K181" i="1"/>
  <c r="L181" i="1" s="1"/>
  <c r="K175" i="1"/>
  <c r="L175" i="1" s="1"/>
  <c r="K170" i="1"/>
  <c r="L170" i="1" s="1"/>
  <c r="K165" i="1"/>
  <c r="L165" i="1" s="1"/>
  <c r="K159" i="1"/>
  <c r="L159" i="1" s="1"/>
  <c r="K154" i="1"/>
  <c r="L154" i="1" s="1"/>
  <c r="K149" i="1"/>
  <c r="L149" i="1" s="1"/>
  <c r="K143" i="1"/>
  <c r="L143" i="1" s="1"/>
  <c r="K138" i="1"/>
  <c r="L138" i="1" s="1"/>
  <c r="K133" i="1"/>
  <c r="L133" i="1" s="1"/>
  <c r="K127" i="1"/>
  <c r="L127" i="1" s="1"/>
  <c r="K122" i="1"/>
  <c r="L122" i="1" s="1"/>
  <c r="K117" i="1"/>
  <c r="L117" i="1" s="1"/>
  <c r="K112" i="1"/>
  <c r="L112" i="1" s="1"/>
  <c r="K90" i="1"/>
  <c r="L90" i="1" s="1"/>
  <c r="K77" i="1"/>
  <c r="L77" i="1" s="1"/>
  <c r="K64" i="1"/>
  <c r="L64" i="1" s="1"/>
  <c r="K25" i="1"/>
  <c r="L25" i="1" s="1"/>
  <c r="L202" i="1"/>
  <c r="L82" i="1"/>
  <c r="L22" i="1"/>
  <c r="K206" i="1" l="1"/>
  <c r="L11" i="1"/>
  <c r="L206" i="1" s="1"/>
</calcChain>
</file>

<file path=xl/sharedStrings.xml><?xml version="1.0" encoding="utf-8"?>
<sst xmlns="http://schemas.openxmlformats.org/spreadsheetml/2006/main" count="852" uniqueCount="417">
  <si>
    <t>Адрес дома : Ленская ул., д. 23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</si>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</sst>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2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topLeftCell="A57" workbookViewId="0">
      <selection activeCell="A183" sqref="A183:XFD187"/>
    </sheetView>
  </sheetViews>
  <sheetFormatPr defaultRowHeight="11.25" x14ac:dyDescent="0.2"/>
  <cols>
    <col min="1" max="1" width="10.33203125" customWidth="1"/>
    <col min="2" max="2" width="77.6640625" customWidth="1"/>
    <col min="3" max="3" width="23" hidden="1" customWidth="1"/>
    <col min="4" max="4" width="17.33203125" hidden="1" customWidth="1"/>
    <col min="5" max="5" width="9.5" hidden="1" customWidth="1"/>
    <col min="6" max="6" width="15.83203125" hidden="1" customWidth="1"/>
    <col min="7" max="7" width="15" hidden="1" customWidth="1"/>
    <col min="8" max="8" width="16" customWidth="1"/>
    <col min="9" max="9" width="18.83203125" customWidth="1"/>
    <col min="10" max="10" width="22.83203125" hidden="1" customWidth="1"/>
    <col min="11" max="11" width="13.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1" t="s">
        <v>412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413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414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415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</row>
    <row r="8" spans="1:13" ht="43.5" customHeight="1" x14ac:dyDescent="0.2">
      <c r="A8" s="14" t="s">
        <v>1</v>
      </c>
      <c r="B8" s="14" t="s">
        <v>2</v>
      </c>
      <c r="C8" s="14" t="s">
        <v>3</v>
      </c>
      <c r="D8" s="14" t="s">
        <v>4</v>
      </c>
      <c r="E8" s="14"/>
      <c r="F8" s="14" t="s">
        <v>5</v>
      </c>
      <c r="G8" s="14" t="s">
        <v>6</v>
      </c>
      <c r="H8" s="15" t="s">
        <v>410</v>
      </c>
      <c r="I8" s="15" t="s">
        <v>411</v>
      </c>
      <c r="J8" s="1" t="s">
        <v>7</v>
      </c>
    </row>
    <row r="9" spans="1:13" ht="15.75" x14ac:dyDescent="0.25">
      <c r="A9" s="16" t="s">
        <v>8</v>
      </c>
      <c r="B9" s="16" t="s">
        <v>9</v>
      </c>
      <c r="C9" s="16" t="s">
        <v>10</v>
      </c>
      <c r="D9" s="16" t="s">
        <v>11</v>
      </c>
      <c r="E9" s="16"/>
      <c r="F9" s="16" t="s">
        <v>12</v>
      </c>
      <c r="G9" s="16" t="s">
        <v>13</v>
      </c>
      <c r="H9" s="16">
        <v>3</v>
      </c>
      <c r="I9" s="16">
        <v>4</v>
      </c>
      <c r="J9" s="2" t="s">
        <v>14</v>
      </c>
      <c r="K9" s="7" t="s">
        <v>409</v>
      </c>
      <c r="L9" s="8">
        <f>1471293/1000</f>
        <v>1471.2929999999999</v>
      </c>
      <c r="M9" s="7"/>
    </row>
    <row r="10" spans="1:13" ht="47.25" hidden="1" x14ac:dyDescent="0.25">
      <c r="A10" s="16" t="s">
        <v>8</v>
      </c>
      <c r="B10" s="17" t="s">
        <v>15</v>
      </c>
      <c r="C10" s="18"/>
      <c r="D10" s="18"/>
      <c r="E10" s="18"/>
      <c r="F10" s="18"/>
      <c r="G10" s="18"/>
      <c r="H10" s="18"/>
      <c r="I10" s="18"/>
      <c r="J10" s="3"/>
      <c r="K10" s="7"/>
      <c r="L10" s="8"/>
      <c r="M10" s="7"/>
    </row>
    <row r="11" spans="1:13" ht="30" customHeight="1" x14ac:dyDescent="0.2">
      <c r="A11" s="19" t="s">
        <v>16</v>
      </c>
      <c r="B11" s="20" t="s">
        <v>17</v>
      </c>
      <c r="C11" s="21" t="s">
        <v>18</v>
      </c>
      <c r="D11" s="22" t="s">
        <v>19</v>
      </c>
      <c r="E11" s="22">
        <v>300</v>
      </c>
      <c r="F11" s="23">
        <v>1969</v>
      </c>
      <c r="G11" s="24">
        <f>(J11/F11/E11)*1000</f>
        <v>0.32020551887590998</v>
      </c>
      <c r="H11" s="23">
        <f>J11*1000</f>
        <v>189145.4</v>
      </c>
      <c r="I11" s="23">
        <f>J11*1000</f>
        <v>189145.4</v>
      </c>
      <c r="J11" s="4">
        <v>189.1454</v>
      </c>
      <c r="K11" s="8">
        <f>ROUND((J11*100)/$J$206,3)</f>
        <v>2.0259999999999998</v>
      </c>
      <c r="L11" s="8">
        <f>ROUND($L$9*K11,2)/100</f>
        <v>29.808400000000002</v>
      </c>
      <c r="M11" s="9">
        <v>189.1454</v>
      </c>
    </row>
    <row r="12" spans="1:13" ht="30" customHeight="1" x14ac:dyDescent="0.2">
      <c r="A12" s="19" t="s">
        <v>20</v>
      </c>
      <c r="B12" s="20" t="s">
        <v>21</v>
      </c>
      <c r="C12" s="21" t="s">
        <v>22</v>
      </c>
      <c r="D12" s="22" t="s">
        <v>19</v>
      </c>
      <c r="E12" s="22">
        <v>12</v>
      </c>
      <c r="F12" s="23">
        <v>1969</v>
      </c>
      <c r="G12" s="24">
        <f t="shared" ref="G12:G75" si="0">(J12/F12/E12)*1000</f>
        <v>24.278999492127983</v>
      </c>
      <c r="H12" s="23">
        <f t="shared" ref="H12:H75" si="1">J12*1000</f>
        <v>573664.19999999995</v>
      </c>
      <c r="I12" s="23">
        <f t="shared" ref="I12:I75" si="2">J12*1000</f>
        <v>573664.19999999995</v>
      </c>
      <c r="J12" s="4">
        <v>573.66419999999994</v>
      </c>
      <c r="K12" s="8">
        <f t="shared" ref="K12:K75" si="3">ROUND((J12*100)/$J$206,3)</f>
        <v>6.1440000000000001</v>
      </c>
      <c r="L12" s="8">
        <f t="shared" ref="L12:L75" si="4">ROUND($L$9*K12,2)/100</f>
        <v>90.396200000000007</v>
      </c>
      <c r="M12" s="9">
        <v>573.66419999999994</v>
      </c>
    </row>
    <row r="13" spans="1:13" ht="30" customHeight="1" x14ac:dyDescent="0.2">
      <c r="A13" s="19" t="s">
        <v>23</v>
      </c>
      <c r="B13" s="20" t="s">
        <v>24</v>
      </c>
      <c r="C13" s="21" t="s">
        <v>18</v>
      </c>
      <c r="D13" s="22" t="s">
        <v>19</v>
      </c>
      <c r="E13" s="22">
        <v>300</v>
      </c>
      <c r="F13" s="23">
        <v>284.31</v>
      </c>
      <c r="G13" s="24">
        <f t="shared" si="0"/>
        <v>3.4284630626194414</v>
      </c>
      <c r="H13" s="23">
        <f t="shared" si="1"/>
        <v>292423.90000000002</v>
      </c>
      <c r="I13" s="23">
        <f t="shared" si="2"/>
        <v>292423.90000000002</v>
      </c>
      <c r="J13" s="4">
        <v>292.4239</v>
      </c>
      <c r="K13" s="8">
        <f t="shared" si="3"/>
        <v>3.1320000000000001</v>
      </c>
      <c r="L13" s="8">
        <f t="shared" si="4"/>
        <v>46.0809</v>
      </c>
      <c r="M13" s="9">
        <v>292.4239</v>
      </c>
    </row>
    <row r="14" spans="1:13" ht="15" customHeight="1" x14ac:dyDescent="0.2">
      <c r="A14" s="19" t="s">
        <v>25</v>
      </c>
      <c r="B14" s="20" t="s">
        <v>26</v>
      </c>
      <c r="C14" s="21" t="s">
        <v>27</v>
      </c>
      <c r="D14" s="22" t="s">
        <v>28</v>
      </c>
      <c r="E14" s="22">
        <v>52</v>
      </c>
      <c r="F14" s="23">
        <v>135</v>
      </c>
      <c r="G14" s="24">
        <f t="shared" si="0"/>
        <v>22.135512820512822</v>
      </c>
      <c r="H14" s="23">
        <f t="shared" si="1"/>
        <v>155391.29999999999</v>
      </c>
      <c r="I14" s="23">
        <f t="shared" si="2"/>
        <v>155391.29999999999</v>
      </c>
      <c r="J14" s="4">
        <v>155.3913</v>
      </c>
      <c r="K14" s="8">
        <f t="shared" si="3"/>
        <v>1.6639999999999999</v>
      </c>
      <c r="L14" s="8">
        <f t="shared" si="4"/>
        <v>24.482299999999999</v>
      </c>
      <c r="M14" s="9">
        <v>155.3913</v>
      </c>
    </row>
    <row r="15" spans="1:13" ht="15" customHeight="1" x14ac:dyDescent="0.2">
      <c r="A15" s="19" t="s">
        <v>29</v>
      </c>
      <c r="B15" s="20" t="s">
        <v>30</v>
      </c>
      <c r="C15" s="21" t="s">
        <v>18</v>
      </c>
      <c r="D15" s="22" t="s">
        <v>19</v>
      </c>
      <c r="E15" s="22">
        <v>300</v>
      </c>
      <c r="F15" s="23">
        <v>29.7</v>
      </c>
      <c r="G15" s="24">
        <f t="shared" si="0"/>
        <v>3.695364758698092</v>
      </c>
      <c r="H15" s="23">
        <f t="shared" si="1"/>
        <v>32925.699999999997</v>
      </c>
      <c r="I15" s="23">
        <f t="shared" si="2"/>
        <v>32925.699999999997</v>
      </c>
      <c r="J15" s="4">
        <v>32.925699999999999</v>
      </c>
      <c r="K15" s="8">
        <f t="shared" si="3"/>
        <v>0.35299999999999998</v>
      </c>
      <c r="L15" s="8">
        <f t="shared" si="4"/>
        <v>5.1936999999999998</v>
      </c>
      <c r="M15" s="9">
        <v>32.925699999999999</v>
      </c>
    </row>
    <row r="16" spans="1:13" ht="15" hidden="1" x14ac:dyDescent="0.2">
      <c r="A16" s="19" t="s">
        <v>31</v>
      </c>
      <c r="B16" s="20" t="s">
        <v>32</v>
      </c>
      <c r="C16" s="21" t="s">
        <v>33</v>
      </c>
      <c r="D16" s="22" t="s">
        <v>33</v>
      </c>
      <c r="E16" s="22">
        <v>1</v>
      </c>
      <c r="F16" s="25" t="s">
        <v>33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9" t="s">
        <v>34</v>
      </c>
      <c r="B17" s="20" t="s">
        <v>35</v>
      </c>
      <c r="C17" s="21" t="s">
        <v>36</v>
      </c>
      <c r="D17" s="22" t="s">
        <v>19</v>
      </c>
      <c r="E17" s="22">
        <v>1</v>
      </c>
      <c r="F17" s="23">
        <v>353.79</v>
      </c>
      <c r="G17" s="24">
        <f t="shared" si="0"/>
        <v>9.2116792447497104</v>
      </c>
      <c r="H17" s="23">
        <f t="shared" si="1"/>
        <v>3259.0000000000005</v>
      </c>
      <c r="I17" s="23">
        <f t="shared" si="2"/>
        <v>3259.0000000000005</v>
      </c>
      <c r="J17" s="4">
        <v>3.2590000000000003</v>
      </c>
      <c r="K17" s="8">
        <f t="shared" si="3"/>
        <v>3.5000000000000003E-2</v>
      </c>
      <c r="L17" s="8">
        <f t="shared" si="4"/>
        <v>0.51500000000000001</v>
      </c>
      <c r="M17" s="9">
        <v>3.2590000000000003</v>
      </c>
    </row>
    <row r="18" spans="1:13" ht="15" customHeight="1" x14ac:dyDescent="0.2">
      <c r="A18" s="19" t="s">
        <v>37</v>
      </c>
      <c r="B18" s="20" t="s">
        <v>38</v>
      </c>
      <c r="C18" s="21" t="s">
        <v>36</v>
      </c>
      <c r="D18" s="22" t="s">
        <v>19</v>
      </c>
      <c r="E18" s="22">
        <v>1</v>
      </c>
      <c r="F18" s="23">
        <v>11303.99</v>
      </c>
      <c r="G18" s="24">
        <f t="shared" si="0"/>
        <v>3.1002592889767238</v>
      </c>
      <c r="H18" s="23">
        <f t="shared" si="1"/>
        <v>35045.299999999996</v>
      </c>
      <c r="I18" s="23">
        <f t="shared" si="2"/>
        <v>35045.299999999996</v>
      </c>
      <c r="J18" s="4">
        <v>35.045299999999997</v>
      </c>
      <c r="K18" s="8">
        <f t="shared" si="3"/>
        <v>0.375</v>
      </c>
      <c r="L18" s="8">
        <f t="shared" si="4"/>
        <v>5.5173000000000005</v>
      </c>
      <c r="M18" s="9">
        <v>35.045299999999997</v>
      </c>
    </row>
    <row r="19" spans="1:13" ht="15" customHeight="1" x14ac:dyDescent="0.2">
      <c r="A19" s="19" t="s">
        <v>39</v>
      </c>
      <c r="B19" s="20" t="s">
        <v>40</v>
      </c>
      <c r="C19" s="21" t="s">
        <v>36</v>
      </c>
      <c r="D19" s="22" t="s">
        <v>41</v>
      </c>
      <c r="E19" s="22">
        <v>1</v>
      </c>
      <c r="F19" s="23">
        <v>986.01</v>
      </c>
      <c r="G19" s="24">
        <f t="shared" si="0"/>
        <v>1.962454741838318</v>
      </c>
      <c r="H19" s="23">
        <f t="shared" si="1"/>
        <v>1934.9999999999998</v>
      </c>
      <c r="I19" s="23">
        <f t="shared" si="2"/>
        <v>1934.9999999999998</v>
      </c>
      <c r="J19" s="4">
        <v>1.9349999999999998</v>
      </c>
      <c r="K19" s="8">
        <f t="shared" si="3"/>
        <v>2.1000000000000001E-2</v>
      </c>
      <c r="L19" s="8">
        <f t="shared" si="4"/>
        <v>0.309</v>
      </c>
      <c r="M19" s="9">
        <v>1.9349999999999998</v>
      </c>
    </row>
    <row r="20" spans="1:13" ht="15" customHeight="1" x14ac:dyDescent="0.2">
      <c r="A20" s="19" t="s">
        <v>42</v>
      </c>
      <c r="B20" s="20" t="s">
        <v>43</v>
      </c>
      <c r="C20" s="21" t="s">
        <v>36</v>
      </c>
      <c r="D20" s="22" t="s">
        <v>19</v>
      </c>
      <c r="E20" s="22">
        <v>1</v>
      </c>
      <c r="F20" s="23">
        <v>763.88</v>
      </c>
      <c r="G20" s="24">
        <f t="shared" si="0"/>
        <v>4.5064669843430902</v>
      </c>
      <c r="H20" s="23">
        <f t="shared" si="1"/>
        <v>3442.4</v>
      </c>
      <c r="I20" s="23">
        <f t="shared" si="2"/>
        <v>3442.4</v>
      </c>
      <c r="J20" s="4">
        <v>3.4424000000000001</v>
      </c>
      <c r="K20" s="8">
        <f t="shared" si="3"/>
        <v>3.6999999999999998E-2</v>
      </c>
      <c r="L20" s="8">
        <f t="shared" si="4"/>
        <v>0.5444</v>
      </c>
      <c r="M20" s="9">
        <v>3.4424000000000001</v>
      </c>
    </row>
    <row r="21" spans="1:13" ht="15" customHeight="1" x14ac:dyDescent="0.2">
      <c r="A21" s="19" t="s">
        <v>44</v>
      </c>
      <c r="B21" s="20" t="s">
        <v>45</v>
      </c>
      <c r="C21" s="21" t="s">
        <v>46</v>
      </c>
      <c r="D21" s="22" t="s">
        <v>19</v>
      </c>
      <c r="E21" s="22">
        <v>2</v>
      </c>
      <c r="F21" s="23">
        <v>36.299999999999997</v>
      </c>
      <c r="G21" s="24">
        <f t="shared" si="0"/>
        <v>4.3815426997245188</v>
      </c>
      <c r="H21" s="23">
        <f t="shared" si="1"/>
        <v>318.10000000000002</v>
      </c>
      <c r="I21" s="23">
        <f t="shared" si="2"/>
        <v>318.10000000000002</v>
      </c>
      <c r="J21" s="4">
        <v>0.31810000000000005</v>
      </c>
      <c r="K21" s="8">
        <f t="shared" si="3"/>
        <v>3.0000000000000001E-3</v>
      </c>
      <c r="L21" s="8">
        <f t="shared" si="4"/>
        <v>4.41E-2</v>
      </c>
      <c r="M21" s="9">
        <v>0.31810000000000005</v>
      </c>
    </row>
    <row r="22" spans="1:13" ht="15" customHeight="1" x14ac:dyDescent="0.2">
      <c r="A22" s="19" t="s">
        <v>47</v>
      </c>
      <c r="B22" s="20" t="s">
        <v>48</v>
      </c>
      <c r="C22" s="21" t="s">
        <v>36</v>
      </c>
      <c r="D22" s="22" t="s">
        <v>19</v>
      </c>
      <c r="E22" s="22">
        <v>1</v>
      </c>
      <c r="F22" s="23">
        <v>81.8</v>
      </c>
      <c r="G22" s="24">
        <f t="shared" si="0"/>
        <v>4.3630806845965777</v>
      </c>
      <c r="H22" s="23">
        <f t="shared" si="1"/>
        <v>356.9</v>
      </c>
      <c r="I22" s="23">
        <f t="shared" si="2"/>
        <v>356.9</v>
      </c>
      <c r="J22" s="4">
        <v>0.3569</v>
      </c>
      <c r="K22" s="8">
        <f t="shared" si="3"/>
        <v>4.0000000000000001E-3</v>
      </c>
      <c r="L22" s="8">
        <f t="shared" si="4"/>
        <v>5.8899999999999994E-2</v>
      </c>
      <c r="M22" s="9">
        <v>0.3569</v>
      </c>
    </row>
    <row r="23" spans="1:13" ht="15" customHeight="1" x14ac:dyDescent="0.2">
      <c r="A23" s="19" t="s">
        <v>49</v>
      </c>
      <c r="B23" s="20" t="s">
        <v>50</v>
      </c>
      <c r="C23" s="21" t="s">
        <v>33</v>
      </c>
      <c r="D23" s="22" t="s">
        <v>19</v>
      </c>
      <c r="E23" s="22">
        <v>1</v>
      </c>
      <c r="F23" s="23">
        <v>4299</v>
      </c>
      <c r="G23" s="24">
        <f t="shared" si="0"/>
        <v>23.166480576878346</v>
      </c>
      <c r="H23" s="23">
        <f t="shared" si="1"/>
        <v>99592.700000000012</v>
      </c>
      <c r="I23" s="23">
        <f t="shared" si="2"/>
        <v>99592.700000000012</v>
      </c>
      <c r="J23" s="4">
        <v>99.592700000000008</v>
      </c>
      <c r="K23" s="8">
        <f t="shared" si="3"/>
        <v>1.0669999999999999</v>
      </c>
      <c r="L23" s="8">
        <f t="shared" si="4"/>
        <v>15.698699999999999</v>
      </c>
      <c r="M23" s="9">
        <v>99.592700000000008</v>
      </c>
    </row>
    <row r="24" spans="1:13" ht="15" customHeight="1" x14ac:dyDescent="0.2">
      <c r="A24" s="19" t="s">
        <v>51</v>
      </c>
      <c r="B24" s="20" t="s">
        <v>52</v>
      </c>
      <c r="C24" s="21" t="s">
        <v>36</v>
      </c>
      <c r="D24" s="22" t="s">
        <v>19</v>
      </c>
      <c r="E24" s="22">
        <v>1</v>
      </c>
      <c r="F24" s="23">
        <v>203.03</v>
      </c>
      <c r="G24" s="24">
        <f t="shared" si="0"/>
        <v>2.7843175885337144</v>
      </c>
      <c r="H24" s="23">
        <f t="shared" si="1"/>
        <v>565.30000000000007</v>
      </c>
      <c r="I24" s="23">
        <f t="shared" si="2"/>
        <v>565.30000000000007</v>
      </c>
      <c r="J24" s="4">
        <v>0.56530000000000002</v>
      </c>
      <c r="K24" s="8">
        <f t="shared" si="3"/>
        <v>6.0000000000000001E-3</v>
      </c>
      <c r="L24" s="8">
        <f t="shared" si="4"/>
        <v>8.8300000000000003E-2</v>
      </c>
      <c r="M24" s="9">
        <v>0.56530000000000002</v>
      </c>
    </row>
    <row r="25" spans="1:13" ht="15" customHeight="1" x14ac:dyDescent="0.2">
      <c r="A25" s="19" t="s">
        <v>53</v>
      </c>
      <c r="B25" s="20" t="s">
        <v>54</v>
      </c>
      <c r="C25" s="21" t="s">
        <v>46</v>
      </c>
      <c r="D25" s="22" t="s">
        <v>19</v>
      </c>
      <c r="E25" s="22">
        <v>2</v>
      </c>
      <c r="F25" s="23">
        <v>49.89</v>
      </c>
      <c r="G25" s="24">
        <f t="shared" si="0"/>
        <v>5.5652435357787136</v>
      </c>
      <c r="H25" s="23">
        <f t="shared" si="1"/>
        <v>555.30000000000007</v>
      </c>
      <c r="I25" s="23">
        <f t="shared" si="2"/>
        <v>555.30000000000007</v>
      </c>
      <c r="J25" s="4">
        <v>0.55530000000000002</v>
      </c>
      <c r="K25" s="8">
        <f t="shared" si="3"/>
        <v>6.0000000000000001E-3</v>
      </c>
      <c r="L25" s="8">
        <f t="shared" si="4"/>
        <v>8.8300000000000003E-2</v>
      </c>
      <c r="M25" s="9">
        <v>0.55530000000000002</v>
      </c>
    </row>
    <row r="26" spans="1:13" ht="15" customHeight="1" x14ac:dyDescent="0.2">
      <c r="A26" s="19" t="s">
        <v>55</v>
      </c>
      <c r="B26" s="20" t="s">
        <v>56</v>
      </c>
      <c r="C26" s="21" t="s">
        <v>36</v>
      </c>
      <c r="D26" s="22" t="s">
        <v>19</v>
      </c>
      <c r="E26" s="22">
        <v>1</v>
      </c>
      <c r="F26" s="23">
        <v>39.76</v>
      </c>
      <c r="G26" s="24">
        <f t="shared" si="0"/>
        <v>2.7087525150905436</v>
      </c>
      <c r="H26" s="23">
        <f t="shared" si="1"/>
        <v>107.7</v>
      </c>
      <c r="I26" s="23">
        <f t="shared" si="2"/>
        <v>107.7</v>
      </c>
      <c r="J26" s="4">
        <v>0.1077</v>
      </c>
      <c r="K26" s="8">
        <f t="shared" si="3"/>
        <v>1E-3</v>
      </c>
      <c r="L26" s="8">
        <f t="shared" si="4"/>
        <v>1.47E-2</v>
      </c>
      <c r="M26" s="9">
        <v>0.1077</v>
      </c>
    </row>
    <row r="27" spans="1:13" ht="15" customHeight="1" x14ac:dyDescent="0.2">
      <c r="A27" s="19" t="s">
        <v>57</v>
      </c>
      <c r="B27" s="20" t="s">
        <v>58</v>
      </c>
      <c r="C27" s="21" t="s">
        <v>36</v>
      </c>
      <c r="D27" s="22" t="s">
        <v>19</v>
      </c>
      <c r="E27" s="22">
        <v>1</v>
      </c>
      <c r="F27" s="23">
        <v>54.45</v>
      </c>
      <c r="G27" s="24">
        <f t="shared" si="0"/>
        <v>2.1799816345270888</v>
      </c>
      <c r="H27" s="23">
        <f t="shared" si="1"/>
        <v>118.7</v>
      </c>
      <c r="I27" s="23">
        <f t="shared" si="2"/>
        <v>118.7</v>
      </c>
      <c r="J27" s="4">
        <v>0.1187</v>
      </c>
      <c r="K27" s="8">
        <f t="shared" si="3"/>
        <v>1E-3</v>
      </c>
      <c r="L27" s="8">
        <f t="shared" si="4"/>
        <v>1.47E-2</v>
      </c>
      <c r="M27" s="9">
        <v>0.1187</v>
      </c>
    </row>
    <row r="28" spans="1:13" ht="15" customHeight="1" x14ac:dyDescent="0.2">
      <c r="A28" s="19" t="s">
        <v>59</v>
      </c>
      <c r="B28" s="20" t="s">
        <v>60</v>
      </c>
      <c r="C28" s="21" t="s">
        <v>46</v>
      </c>
      <c r="D28" s="22" t="s">
        <v>19</v>
      </c>
      <c r="E28" s="22">
        <v>2</v>
      </c>
      <c r="F28" s="23">
        <v>3427</v>
      </c>
      <c r="G28" s="24">
        <f t="shared" si="0"/>
        <v>2.2175663845929385</v>
      </c>
      <c r="H28" s="23">
        <f t="shared" si="1"/>
        <v>15199.2</v>
      </c>
      <c r="I28" s="23">
        <f t="shared" si="2"/>
        <v>15199.2</v>
      </c>
      <c r="J28" s="4">
        <v>15.199200000000001</v>
      </c>
      <c r="K28" s="8">
        <f t="shared" si="3"/>
        <v>0.16300000000000001</v>
      </c>
      <c r="L28" s="8">
        <f t="shared" si="4"/>
        <v>2.3982000000000001</v>
      </c>
      <c r="M28" s="9">
        <v>15.199200000000001</v>
      </c>
    </row>
    <row r="29" spans="1:13" ht="15.75" hidden="1" x14ac:dyDescent="0.25">
      <c r="A29" s="16" t="s">
        <v>61</v>
      </c>
      <c r="B29" s="17" t="s">
        <v>62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9" t="s">
        <v>63</v>
      </c>
      <c r="B30" s="20" t="s">
        <v>64</v>
      </c>
      <c r="C30" s="21" t="s">
        <v>33</v>
      </c>
      <c r="D30" s="22" t="s">
        <v>33</v>
      </c>
      <c r="E30" s="22">
        <v>1</v>
      </c>
      <c r="F30" s="25" t="s">
        <v>33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x14ac:dyDescent="0.2">
      <c r="A31" s="19" t="s">
        <v>65</v>
      </c>
      <c r="B31" s="20" t="s">
        <v>66</v>
      </c>
      <c r="C31" s="21" t="s">
        <v>33</v>
      </c>
      <c r="D31" s="22" t="s">
        <v>41</v>
      </c>
      <c r="E31" s="22">
        <v>1</v>
      </c>
      <c r="F31" s="23">
        <v>9</v>
      </c>
      <c r="G31" s="24">
        <f t="shared" si="0"/>
        <v>123.95555555555553</v>
      </c>
      <c r="H31" s="23">
        <f t="shared" si="1"/>
        <v>1115.5999999999999</v>
      </c>
      <c r="I31" s="23">
        <f t="shared" si="2"/>
        <v>1115.5999999999999</v>
      </c>
      <c r="J31" s="4">
        <v>1.1155999999999999</v>
      </c>
      <c r="K31" s="8">
        <f t="shared" si="3"/>
        <v>1.2E-2</v>
      </c>
      <c r="L31" s="8">
        <f t="shared" si="4"/>
        <v>0.17660000000000001</v>
      </c>
      <c r="M31" s="9">
        <v>1.1155999999999999</v>
      </c>
    </row>
    <row r="32" spans="1:13" ht="15.75" hidden="1" x14ac:dyDescent="0.25">
      <c r="A32" s="16" t="s">
        <v>67</v>
      </c>
      <c r="B32" s="17" t="s">
        <v>68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x14ac:dyDescent="0.2">
      <c r="A33" s="19" t="s">
        <v>69</v>
      </c>
      <c r="B33" s="20" t="s">
        <v>70</v>
      </c>
      <c r="C33" s="21" t="s">
        <v>33</v>
      </c>
      <c r="D33" s="22" t="s">
        <v>19</v>
      </c>
      <c r="E33" s="22">
        <v>1</v>
      </c>
      <c r="F33" s="23">
        <v>31720.400000000001</v>
      </c>
      <c r="G33" s="24">
        <f t="shared" si="0"/>
        <v>1.8717733698187915</v>
      </c>
      <c r="H33" s="23">
        <f t="shared" si="1"/>
        <v>59373.399999999994</v>
      </c>
      <c r="I33" s="23">
        <f t="shared" si="2"/>
        <v>59373.399999999994</v>
      </c>
      <c r="J33" s="4">
        <v>59.373399999999997</v>
      </c>
      <c r="K33" s="8">
        <f t="shared" si="3"/>
        <v>0.63600000000000001</v>
      </c>
      <c r="L33" s="8">
        <f t="shared" si="4"/>
        <v>9.3574000000000002</v>
      </c>
      <c r="M33" s="9">
        <v>59.373399999999997</v>
      </c>
    </row>
    <row r="34" spans="1:13" ht="15" hidden="1" x14ac:dyDescent="0.2">
      <c r="A34" s="19" t="s">
        <v>71</v>
      </c>
      <c r="B34" s="20" t="s">
        <v>72</v>
      </c>
      <c r="C34" s="21" t="s">
        <v>33</v>
      </c>
      <c r="D34" s="22" t="s">
        <v>33</v>
      </c>
      <c r="E34" s="22">
        <v>1</v>
      </c>
      <c r="F34" s="25" t="s">
        <v>33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9" t="s">
        <v>73</v>
      </c>
      <c r="B35" s="20" t="s">
        <v>74</v>
      </c>
      <c r="C35" s="21" t="s">
        <v>36</v>
      </c>
      <c r="D35" s="22" t="s">
        <v>19</v>
      </c>
      <c r="E35" s="22">
        <v>1</v>
      </c>
      <c r="F35" s="23">
        <v>2822</v>
      </c>
      <c r="G35" s="24">
        <f t="shared" si="0"/>
        <v>1.8228915662650602</v>
      </c>
      <c r="H35" s="23">
        <f t="shared" si="1"/>
        <v>5144.2</v>
      </c>
      <c r="I35" s="23">
        <f t="shared" si="2"/>
        <v>5144.2</v>
      </c>
      <c r="J35" s="4">
        <v>5.1441999999999997</v>
      </c>
      <c r="K35" s="8">
        <f t="shared" si="3"/>
        <v>5.5E-2</v>
      </c>
      <c r="L35" s="8">
        <f t="shared" si="4"/>
        <v>0.80920000000000003</v>
      </c>
      <c r="M35" s="9">
        <v>5.1441999999999997</v>
      </c>
    </row>
    <row r="36" spans="1:13" ht="15" customHeight="1" x14ac:dyDescent="0.2">
      <c r="A36" s="19" t="s">
        <v>75</v>
      </c>
      <c r="B36" s="20" t="s">
        <v>76</v>
      </c>
      <c r="C36" s="21" t="s">
        <v>36</v>
      </c>
      <c r="D36" s="22" t="s">
        <v>19</v>
      </c>
      <c r="E36" s="22">
        <v>1</v>
      </c>
      <c r="F36" s="23">
        <v>2822</v>
      </c>
      <c r="G36" s="24">
        <f t="shared" si="0"/>
        <v>1.8228915662650602</v>
      </c>
      <c r="H36" s="23">
        <f t="shared" si="1"/>
        <v>5144.2</v>
      </c>
      <c r="I36" s="23">
        <f t="shared" si="2"/>
        <v>5144.2</v>
      </c>
      <c r="J36" s="4">
        <v>5.1441999999999997</v>
      </c>
      <c r="K36" s="8">
        <f t="shared" si="3"/>
        <v>5.5E-2</v>
      </c>
      <c r="L36" s="8">
        <f t="shared" si="4"/>
        <v>0.80920000000000003</v>
      </c>
      <c r="M36" s="9">
        <v>5.1441999999999997</v>
      </c>
    </row>
    <row r="37" spans="1:13" ht="15.75" hidden="1" x14ac:dyDescent="0.25">
      <c r="A37" s="16" t="s">
        <v>77</v>
      </c>
      <c r="B37" s="17" t="s">
        <v>78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9" t="s">
        <v>79</v>
      </c>
      <c r="B38" s="20" t="s">
        <v>80</v>
      </c>
      <c r="C38" s="21" t="s">
        <v>81</v>
      </c>
      <c r="D38" s="22" t="s">
        <v>82</v>
      </c>
      <c r="E38" s="22">
        <v>366</v>
      </c>
      <c r="F38" s="23">
        <v>69.8</v>
      </c>
      <c r="G38" s="24">
        <f t="shared" si="0"/>
        <v>9.087725272832607</v>
      </c>
      <c r="H38" s="23">
        <f t="shared" si="1"/>
        <v>232162.30000000002</v>
      </c>
      <c r="I38" s="23">
        <f t="shared" si="2"/>
        <v>232162.30000000002</v>
      </c>
      <c r="J38" s="4">
        <v>232.16230000000002</v>
      </c>
      <c r="K38" s="8">
        <f t="shared" si="3"/>
        <v>2.4860000000000002</v>
      </c>
      <c r="L38" s="8">
        <f t="shared" si="4"/>
        <v>36.576300000000003</v>
      </c>
      <c r="M38" s="9">
        <v>232.16230000000002</v>
      </c>
    </row>
    <row r="39" spans="1:13" ht="30" x14ac:dyDescent="0.2">
      <c r="A39" s="19" t="s">
        <v>83</v>
      </c>
      <c r="B39" s="20" t="s">
        <v>84</v>
      </c>
      <c r="C39" s="21" t="s">
        <v>85</v>
      </c>
      <c r="D39" s="22" t="s">
        <v>19</v>
      </c>
      <c r="E39" s="22">
        <v>24</v>
      </c>
      <c r="F39" s="23">
        <v>230.04</v>
      </c>
      <c r="G39" s="24">
        <f t="shared" si="0"/>
        <v>3.9870421086187915</v>
      </c>
      <c r="H39" s="23">
        <f t="shared" si="1"/>
        <v>22012.3</v>
      </c>
      <c r="I39" s="23">
        <f t="shared" si="2"/>
        <v>22012.3</v>
      </c>
      <c r="J39" s="4">
        <v>22.0123</v>
      </c>
      <c r="K39" s="8">
        <f t="shared" si="3"/>
        <v>0.23599999999999999</v>
      </c>
      <c r="L39" s="8">
        <f t="shared" si="4"/>
        <v>3.4723000000000002</v>
      </c>
      <c r="M39" s="9">
        <v>22.0123</v>
      </c>
    </row>
    <row r="40" spans="1:13" ht="15" customHeight="1" x14ac:dyDescent="0.2">
      <c r="A40" s="19" t="s">
        <v>86</v>
      </c>
      <c r="B40" s="20" t="s">
        <v>87</v>
      </c>
      <c r="C40" s="21" t="s">
        <v>22</v>
      </c>
      <c r="D40" s="22" t="s">
        <v>19</v>
      </c>
      <c r="E40" s="22">
        <v>12</v>
      </c>
      <c r="F40" s="23">
        <v>246.13</v>
      </c>
      <c r="G40" s="24">
        <f t="shared" si="0"/>
        <v>3.6707227887701621</v>
      </c>
      <c r="H40" s="23">
        <f t="shared" si="1"/>
        <v>10841.699999999999</v>
      </c>
      <c r="I40" s="23">
        <f t="shared" si="2"/>
        <v>10841.699999999999</v>
      </c>
      <c r="J40" s="4">
        <v>10.841699999999999</v>
      </c>
      <c r="K40" s="8">
        <f t="shared" si="3"/>
        <v>0.11600000000000001</v>
      </c>
      <c r="L40" s="8">
        <f t="shared" si="4"/>
        <v>1.7066999999999999</v>
      </c>
      <c r="M40" s="9">
        <v>10.841699999999999</v>
      </c>
    </row>
    <row r="41" spans="1:13" ht="15" customHeight="1" x14ac:dyDescent="0.2">
      <c r="A41" s="19" t="s">
        <v>88</v>
      </c>
      <c r="B41" s="20" t="s">
        <v>89</v>
      </c>
      <c r="C41" s="21" t="s">
        <v>22</v>
      </c>
      <c r="D41" s="22" t="s">
        <v>19</v>
      </c>
      <c r="E41" s="22">
        <v>12</v>
      </c>
      <c r="F41" s="23">
        <v>1722.87</v>
      </c>
      <c r="G41" s="24">
        <f t="shared" si="0"/>
        <v>2.9146037329185224</v>
      </c>
      <c r="H41" s="23">
        <f t="shared" si="1"/>
        <v>60257.8</v>
      </c>
      <c r="I41" s="23">
        <f t="shared" si="2"/>
        <v>60257.8</v>
      </c>
      <c r="J41" s="4">
        <v>60.257800000000003</v>
      </c>
      <c r="K41" s="8">
        <f t="shared" si="3"/>
        <v>0.64500000000000002</v>
      </c>
      <c r="L41" s="8">
        <f t="shared" si="4"/>
        <v>9.4898000000000007</v>
      </c>
      <c r="M41" s="9">
        <v>60.257800000000003</v>
      </c>
    </row>
    <row r="42" spans="1:13" ht="15.75" hidden="1" x14ac:dyDescent="0.25">
      <c r="A42" s="16" t="s">
        <v>9</v>
      </c>
      <c r="B42" s="17" t="s">
        <v>90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9" t="s">
        <v>91</v>
      </c>
      <c r="B43" s="20" t="s">
        <v>92</v>
      </c>
      <c r="C43" s="21" t="s">
        <v>81</v>
      </c>
      <c r="D43" s="22" t="s">
        <v>33</v>
      </c>
      <c r="E43" s="22">
        <v>366</v>
      </c>
      <c r="F43" s="23">
        <v>2006.8</v>
      </c>
      <c r="G43" s="24">
        <f t="shared" si="0"/>
        <v>0.5612061068868579</v>
      </c>
      <c r="H43" s="23">
        <f t="shared" si="1"/>
        <v>412199.60000000003</v>
      </c>
      <c r="I43" s="23">
        <f t="shared" si="2"/>
        <v>412199.60000000003</v>
      </c>
      <c r="J43" s="4">
        <v>412.19960000000003</v>
      </c>
      <c r="K43" s="8">
        <f t="shared" si="3"/>
        <v>4.415</v>
      </c>
      <c r="L43" s="8">
        <f t="shared" si="4"/>
        <v>64.957599999999999</v>
      </c>
      <c r="M43" s="9">
        <v>412.19960000000003</v>
      </c>
    </row>
    <row r="44" spans="1:13" ht="15.75" hidden="1" x14ac:dyDescent="0.25">
      <c r="A44" s="16" t="s">
        <v>93</v>
      </c>
      <c r="B44" s="17" t="s">
        <v>94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9" t="s">
        <v>95</v>
      </c>
      <c r="B45" s="20" t="s">
        <v>96</v>
      </c>
      <c r="C45" s="21" t="s">
        <v>81</v>
      </c>
      <c r="D45" s="22" t="s">
        <v>97</v>
      </c>
      <c r="E45" s="22">
        <v>366</v>
      </c>
      <c r="F45" s="23">
        <v>5.53</v>
      </c>
      <c r="G45" s="24">
        <f t="shared" si="0"/>
        <v>137.61830650500497</v>
      </c>
      <c r="H45" s="23">
        <f t="shared" si="1"/>
        <v>278536.7</v>
      </c>
      <c r="I45" s="23">
        <f t="shared" si="2"/>
        <v>278536.7</v>
      </c>
      <c r="J45" s="4">
        <v>278.5367</v>
      </c>
      <c r="K45" s="8">
        <f t="shared" si="3"/>
        <v>2.9830000000000001</v>
      </c>
      <c r="L45" s="8">
        <f t="shared" si="4"/>
        <v>43.8887</v>
      </c>
      <c r="M45" s="9">
        <v>278.5367</v>
      </c>
    </row>
    <row r="46" spans="1:13" ht="15.75" hidden="1" x14ac:dyDescent="0.25">
      <c r="A46" s="16" t="s">
        <v>10</v>
      </c>
      <c r="B46" s="17" t="s">
        <v>98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9" t="s">
        <v>99</v>
      </c>
      <c r="B47" s="20" t="s">
        <v>100</v>
      </c>
      <c r="C47" s="21" t="s">
        <v>81</v>
      </c>
      <c r="D47" s="22" t="s">
        <v>101</v>
      </c>
      <c r="E47" s="22">
        <v>366</v>
      </c>
      <c r="F47" s="23">
        <v>636.64</v>
      </c>
      <c r="G47" s="24">
        <f t="shared" si="0"/>
        <v>1.6728728316832771</v>
      </c>
      <c r="H47" s="23">
        <f t="shared" si="1"/>
        <v>389796.5</v>
      </c>
      <c r="I47" s="23">
        <f t="shared" si="2"/>
        <v>389796.5</v>
      </c>
      <c r="J47" s="4">
        <v>389.79649999999998</v>
      </c>
      <c r="K47" s="8">
        <f t="shared" si="3"/>
        <v>4.1749999999999998</v>
      </c>
      <c r="L47" s="8">
        <f t="shared" si="4"/>
        <v>61.426499999999997</v>
      </c>
      <c r="M47" s="9">
        <v>389.79649999999998</v>
      </c>
    </row>
    <row r="48" spans="1:13" ht="15" hidden="1" x14ac:dyDescent="0.2">
      <c r="A48" s="19" t="s">
        <v>102</v>
      </c>
      <c r="B48" s="20" t="s">
        <v>94</v>
      </c>
      <c r="C48" s="21" t="s">
        <v>33</v>
      </c>
      <c r="D48" s="22" t="s">
        <v>33</v>
      </c>
      <c r="E48" s="22"/>
      <c r="F48" s="25" t="s">
        <v>33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6" t="s">
        <v>11</v>
      </c>
      <c r="B49" s="17" t="s">
        <v>103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6" t="s">
        <v>104</v>
      </c>
      <c r="B50" s="17" t="s">
        <v>105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6" t="s">
        <v>106</v>
      </c>
      <c r="B51" s="17" t="s">
        <v>107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9" t="s">
        <v>108</v>
      </c>
      <c r="B52" s="20" t="s">
        <v>109</v>
      </c>
      <c r="C52" s="21" t="s">
        <v>33</v>
      </c>
      <c r="D52" s="22" t="s">
        <v>33</v>
      </c>
      <c r="E52" s="22">
        <v>1</v>
      </c>
      <c r="F52" s="25" t="s">
        <v>33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9" t="s">
        <v>110</v>
      </c>
      <c r="B53" s="20" t="s">
        <v>111</v>
      </c>
      <c r="C53" s="21" t="s">
        <v>33</v>
      </c>
      <c r="D53" s="22" t="s">
        <v>33</v>
      </c>
      <c r="E53" s="22">
        <v>1</v>
      </c>
      <c r="F53" s="25" t="s">
        <v>33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9" t="s">
        <v>112</v>
      </c>
      <c r="B54" s="20" t="s">
        <v>113</v>
      </c>
      <c r="C54" s="21" t="s">
        <v>33</v>
      </c>
      <c r="D54" s="22" t="s">
        <v>33</v>
      </c>
      <c r="E54" s="22">
        <v>1</v>
      </c>
      <c r="F54" s="25" t="s">
        <v>33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9" t="s">
        <v>114</v>
      </c>
      <c r="B55" s="20" t="s">
        <v>115</v>
      </c>
      <c r="C55" s="21" t="s">
        <v>33</v>
      </c>
      <c r="D55" s="22" t="s">
        <v>33</v>
      </c>
      <c r="E55" s="22">
        <v>1</v>
      </c>
      <c r="F55" s="25" t="s">
        <v>33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6" t="s">
        <v>116</v>
      </c>
      <c r="B56" s="17" t="s">
        <v>117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x14ac:dyDescent="0.2">
      <c r="A57" s="19" t="s">
        <v>118</v>
      </c>
      <c r="B57" s="20" t="s">
        <v>119</v>
      </c>
      <c r="C57" s="21" t="s">
        <v>33</v>
      </c>
      <c r="D57" s="22" t="s">
        <v>33</v>
      </c>
      <c r="E57" s="22">
        <v>1</v>
      </c>
      <c r="F57" s="25">
        <v>2052.2199999999998</v>
      </c>
      <c r="G57" s="24">
        <f t="shared" si="0"/>
        <v>139.8299402598162</v>
      </c>
      <c r="H57" s="23">
        <f t="shared" si="1"/>
        <v>286961.8</v>
      </c>
      <c r="I57" s="23">
        <f t="shared" si="2"/>
        <v>286961.8</v>
      </c>
      <c r="J57" s="4">
        <v>286.96179999999998</v>
      </c>
      <c r="K57" s="8">
        <f t="shared" si="3"/>
        <v>3.073</v>
      </c>
      <c r="L57" s="8">
        <f t="shared" si="4"/>
        <v>45.212799999999994</v>
      </c>
      <c r="M57" s="9">
        <v>286.96179999999998</v>
      </c>
    </row>
    <row r="58" spans="1:13" ht="30" hidden="1" x14ac:dyDescent="0.2">
      <c r="A58" s="19" t="s">
        <v>120</v>
      </c>
      <c r="B58" s="20" t="s">
        <v>121</v>
      </c>
      <c r="C58" s="21" t="s">
        <v>33</v>
      </c>
      <c r="D58" s="22" t="s">
        <v>33</v>
      </c>
      <c r="E58" s="22">
        <v>1</v>
      </c>
      <c r="F58" s="25" t="s">
        <v>33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9" t="s">
        <v>122</v>
      </c>
      <c r="B59" s="20" t="s">
        <v>123</v>
      </c>
      <c r="C59" s="21" t="s">
        <v>33</v>
      </c>
      <c r="D59" s="22" t="s">
        <v>33</v>
      </c>
      <c r="E59" s="22">
        <v>1</v>
      </c>
      <c r="F59" s="25" t="s">
        <v>33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x14ac:dyDescent="0.2">
      <c r="A60" s="19" t="s">
        <v>124</v>
      </c>
      <c r="B60" s="20" t="s">
        <v>125</v>
      </c>
      <c r="C60" s="21" t="s">
        <v>33</v>
      </c>
      <c r="D60" s="22" t="s">
        <v>19</v>
      </c>
      <c r="E60" s="22">
        <v>1</v>
      </c>
      <c r="F60" s="25">
        <v>468</v>
      </c>
      <c r="G60" s="24">
        <f t="shared" si="0"/>
        <v>454.21217948717953</v>
      </c>
      <c r="H60" s="23">
        <f t="shared" si="1"/>
        <v>212571.30000000002</v>
      </c>
      <c r="I60" s="23">
        <f t="shared" si="2"/>
        <v>212571.30000000002</v>
      </c>
      <c r="J60" s="4">
        <v>212.57130000000001</v>
      </c>
      <c r="K60" s="8">
        <f t="shared" si="3"/>
        <v>2.2770000000000001</v>
      </c>
      <c r="L60" s="8">
        <f t="shared" si="4"/>
        <v>33.501300000000001</v>
      </c>
      <c r="M60" s="9">
        <v>212.57130000000001</v>
      </c>
    </row>
    <row r="61" spans="1:13" ht="15" hidden="1" x14ac:dyDescent="0.2">
      <c r="A61" s="19" t="s">
        <v>126</v>
      </c>
      <c r="B61" s="20" t="s">
        <v>127</v>
      </c>
      <c r="C61" s="21" t="s">
        <v>33</v>
      </c>
      <c r="D61" s="22" t="s">
        <v>33</v>
      </c>
      <c r="E61" s="22">
        <v>1</v>
      </c>
      <c r="F61" s="25" t="s">
        <v>33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9" t="s">
        <v>128</v>
      </c>
      <c r="B62" s="20" t="s">
        <v>129</v>
      </c>
      <c r="C62" s="21" t="s">
        <v>33</v>
      </c>
      <c r="D62" s="22" t="s">
        <v>33</v>
      </c>
      <c r="E62" s="22">
        <v>1</v>
      </c>
      <c r="F62" s="25" t="s">
        <v>33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9" t="s">
        <v>130</v>
      </c>
      <c r="B63" s="20" t="s">
        <v>131</v>
      </c>
      <c r="C63" s="21" t="s">
        <v>33</v>
      </c>
      <c r="D63" s="22" t="s">
        <v>33</v>
      </c>
      <c r="E63" s="22">
        <v>1</v>
      </c>
      <c r="F63" s="25" t="s">
        <v>33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9" t="s">
        <v>132</v>
      </c>
      <c r="B64" s="20" t="s">
        <v>133</v>
      </c>
      <c r="C64" s="21" t="s">
        <v>33</v>
      </c>
      <c r="D64" s="22" t="s">
        <v>33</v>
      </c>
      <c r="E64" s="22">
        <v>1</v>
      </c>
      <c r="F64" s="25" t="s">
        <v>33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9" t="s">
        <v>134</v>
      </c>
      <c r="B65" s="20" t="s">
        <v>135</v>
      </c>
      <c r="C65" s="21" t="s">
        <v>33</v>
      </c>
      <c r="D65" s="22" t="s">
        <v>33</v>
      </c>
      <c r="E65" s="22">
        <v>1</v>
      </c>
      <c r="F65" s="25" t="s">
        <v>33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9" t="s">
        <v>136</v>
      </c>
      <c r="B66" s="20" t="s">
        <v>137</v>
      </c>
      <c r="C66" s="21" t="s">
        <v>33</v>
      </c>
      <c r="D66" s="22" t="s">
        <v>33</v>
      </c>
      <c r="E66" s="22">
        <v>1</v>
      </c>
      <c r="F66" s="25" t="s">
        <v>33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6" t="s">
        <v>138</v>
      </c>
      <c r="B67" s="17" t="s">
        <v>139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9" t="s">
        <v>140</v>
      </c>
      <c r="B68" s="20" t="s">
        <v>141</v>
      </c>
      <c r="C68" s="21" t="s">
        <v>33</v>
      </c>
      <c r="D68" s="22" t="s">
        <v>33</v>
      </c>
      <c r="E68" s="22">
        <v>1</v>
      </c>
      <c r="F68" s="25" t="s">
        <v>33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9" t="s">
        <v>142</v>
      </c>
      <c r="B69" s="20" t="s">
        <v>143</v>
      </c>
      <c r="C69" s="21" t="s">
        <v>33</v>
      </c>
      <c r="D69" s="22" t="s">
        <v>33</v>
      </c>
      <c r="E69" s="22">
        <v>1</v>
      </c>
      <c r="F69" s="25" t="s">
        <v>33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9" t="s">
        <v>144</v>
      </c>
      <c r="B70" s="20" t="s">
        <v>145</v>
      </c>
      <c r="C70" s="21" t="s">
        <v>33</v>
      </c>
      <c r="D70" s="22" t="s">
        <v>33</v>
      </c>
      <c r="E70" s="22">
        <v>1</v>
      </c>
      <c r="F70" s="25" t="s">
        <v>33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6" t="s">
        <v>146</v>
      </c>
      <c r="B71" s="17" t="s">
        <v>147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9" t="s">
        <v>148</v>
      </c>
      <c r="B72" s="20" t="s">
        <v>149</v>
      </c>
      <c r="C72" s="21" t="s">
        <v>33</v>
      </c>
      <c r="D72" s="22" t="s">
        <v>33</v>
      </c>
      <c r="E72" s="22">
        <v>1</v>
      </c>
      <c r="F72" s="25" t="s">
        <v>33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9" t="s">
        <v>150</v>
      </c>
      <c r="B73" s="20" t="s">
        <v>151</v>
      </c>
      <c r="C73" s="21" t="s">
        <v>33</v>
      </c>
      <c r="D73" s="22" t="s">
        <v>33</v>
      </c>
      <c r="E73" s="22">
        <v>1</v>
      </c>
      <c r="F73" s="25" t="s">
        <v>33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9" t="s">
        <v>152</v>
      </c>
      <c r="B74" s="20" t="s">
        <v>153</v>
      </c>
      <c r="C74" s="21" t="s">
        <v>33</v>
      </c>
      <c r="D74" s="22" t="s">
        <v>33</v>
      </c>
      <c r="E74" s="22">
        <v>1</v>
      </c>
      <c r="F74" s="25" t="s">
        <v>33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9" t="s">
        <v>154</v>
      </c>
      <c r="B75" s="20" t="s">
        <v>155</v>
      </c>
      <c r="C75" s="21" t="s">
        <v>33</v>
      </c>
      <c r="D75" s="22" t="s">
        <v>33</v>
      </c>
      <c r="E75" s="22">
        <v>1</v>
      </c>
      <c r="F75" s="25" t="s">
        <v>33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9" t="s">
        <v>156</v>
      </c>
      <c r="B76" s="20" t="s">
        <v>157</v>
      </c>
      <c r="C76" s="21" t="s">
        <v>33</v>
      </c>
      <c r="D76" s="22" t="s">
        <v>33</v>
      </c>
      <c r="E76" s="22">
        <v>1</v>
      </c>
      <c r="F76" s="25" t="s">
        <v>33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9" t="s">
        <v>158</v>
      </c>
      <c r="B77" s="20" t="s">
        <v>159</v>
      </c>
      <c r="C77" s="21" t="s">
        <v>33</v>
      </c>
      <c r="D77" s="22" t="s">
        <v>33</v>
      </c>
      <c r="E77" s="22">
        <v>1</v>
      </c>
      <c r="F77" s="25" t="s">
        <v>33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9" t="s">
        <v>160</v>
      </c>
      <c r="B78" s="20" t="s">
        <v>161</v>
      </c>
      <c r="C78" s="21" t="s">
        <v>33</v>
      </c>
      <c r="D78" s="22" t="s">
        <v>33</v>
      </c>
      <c r="E78" s="22">
        <v>1</v>
      </c>
      <c r="F78" s="25" t="s">
        <v>33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9" t="s">
        <v>162</v>
      </c>
      <c r="B79" s="20" t="s">
        <v>163</v>
      </c>
      <c r="C79" s="21" t="s">
        <v>33</v>
      </c>
      <c r="D79" s="22" t="s">
        <v>33</v>
      </c>
      <c r="E79" s="22">
        <v>1</v>
      </c>
      <c r="F79" s="25" t="s">
        <v>33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9" t="s">
        <v>164</v>
      </c>
      <c r="B80" s="20" t="s">
        <v>165</v>
      </c>
      <c r="C80" s="21" t="s">
        <v>33</v>
      </c>
      <c r="D80" s="22" t="s">
        <v>33</v>
      </c>
      <c r="E80" s="22">
        <v>1</v>
      </c>
      <c r="F80" s="25" t="s">
        <v>33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6" t="s">
        <v>166</v>
      </c>
      <c r="B81" s="17" t="s">
        <v>167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9" t="s">
        <v>168</v>
      </c>
      <c r="B82" s="20" t="s">
        <v>169</v>
      </c>
      <c r="C82" s="21" t="s">
        <v>33</v>
      </c>
      <c r="D82" s="22" t="s">
        <v>41</v>
      </c>
      <c r="E82" s="22">
        <v>1</v>
      </c>
      <c r="F82" s="23">
        <v>66</v>
      </c>
      <c r="G82" s="24">
        <f t="shared" si="5"/>
        <v>1221.0651515151517</v>
      </c>
      <c r="H82" s="23">
        <f t="shared" si="6"/>
        <v>80590.3</v>
      </c>
      <c r="I82" s="23">
        <f t="shared" si="7"/>
        <v>80590.3</v>
      </c>
      <c r="J82" s="4">
        <v>80.590299999999999</v>
      </c>
      <c r="K82" s="8">
        <f t="shared" si="8"/>
        <v>0.86299999999999999</v>
      </c>
      <c r="L82" s="8">
        <f t="shared" si="9"/>
        <v>12.6973</v>
      </c>
      <c r="M82" s="9">
        <v>80.590299999999999</v>
      </c>
    </row>
    <row r="83" spans="1:13" ht="30" hidden="1" x14ac:dyDescent="0.2">
      <c r="A83" s="19" t="s">
        <v>170</v>
      </c>
      <c r="B83" s="20" t="s">
        <v>171</v>
      </c>
      <c r="C83" s="21" t="s">
        <v>33</v>
      </c>
      <c r="D83" s="22" t="s">
        <v>33</v>
      </c>
      <c r="E83" s="22">
        <v>1</v>
      </c>
      <c r="F83" s="25" t="s">
        <v>33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customHeight="1" x14ac:dyDescent="0.2">
      <c r="A84" s="19" t="s">
        <v>172</v>
      </c>
      <c r="B84" s="20" t="s">
        <v>173</v>
      </c>
      <c r="C84" s="21" t="s">
        <v>33</v>
      </c>
      <c r="D84" s="22" t="s">
        <v>41</v>
      </c>
      <c r="E84" s="22">
        <v>1</v>
      </c>
      <c r="F84" s="23">
        <v>66</v>
      </c>
      <c r="G84" s="24">
        <f t="shared" si="5"/>
        <v>1221.0651515151517</v>
      </c>
      <c r="H84" s="23">
        <f t="shared" si="6"/>
        <v>80590.3</v>
      </c>
      <c r="I84" s="23">
        <f t="shared" si="7"/>
        <v>80590.3</v>
      </c>
      <c r="J84" s="4">
        <v>80.590299999999999</v>
      </c>
      <c r="K84" s="8">
        <f t="shared" si="8"/>
        <v>0.86299999999999999</v>
      </c>
      <c r="L84" s="8">
        <f t="shared" si="9"/>
        <v>12.6973</v>
      </c>
      <c r="M84" s="9">
        <v>80.590299999999999</v>
      </c>
    </row>
    <row r="85" spans="1:13" ht="15" hidden="1" x14ac:dyDescent="0.2">
      <c r="A85" s="19" t="s">
        <v>174</v>
      </c>
      <c r="B85" s="20" t="s">
        <v>175</v>
      </c>
      <c r="C85" s="21" t="s">
        <v>33</v>
      </c>
      <c r="D85" s="22" t="s">
        <v>33</v>
      </c>
      <c r="E85" s="22">
        <v>1</v>
      </c>
      <c r="F85" s="25" t="s">
        <v>33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9" t="s">
        <v>176</v>
      </c>
      <c r="B86" s="20" t="s">
        <v>177</v>
      </c>
      <c r="C86" s="21" t="s">
        <v>33</v>
      </c>
      <c r="D86" s="22" t="s">
        <v>33</v>
      </c>
      <c r="E86" s="22">
        <v>1</v>
      </c>
      <c r="F86" s="25" t="s">
        <v>33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6" t="s">
        <v>178</v>
      </c>
      <c r="B87" s="17" t="s">
        <v>179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9" t="s">
        <v>180</v>
      </c>
      <c r="B88" s="20" t="s">
        <v>181</v>
      </c>
      <c r="C88" s="21" t="s">
        <v>33</v>
      </c>
      <c r="D88" s="22" t="s">
        <v>33</v>
      </c>
      <c r="E88" s="22">
        <v>1</v>
      </c>
      <c r="F88" s="25" t="s">
        <v>33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9" t="s">
        <v>182</v>
      </c>
      <c r="B89" s="20" t="s">
        <v>183</v>
      </c>
      <c r="C89" s="21" t="s">
        <v>33</v>
      </c>
      <c r="D89" s="22" t="s">
        <v>33</v>
      </c>
      <c r="E89" s="22">
        <v>1</v>
      </c>
      <c r="F89" s="25" t="s">
        <v>33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9" t="s">
        <v>184</v>
      </c>
      <c r="B90" s="20" t="s">
        <v>185</v>
      </c>
      <c r="C90" s="21" t="s">
        <v>33</v>
      </c>
      <c r="D90" s="22" t="s">
        <v>33</v>
      </c>
      <c r="E90" s="22">
        <v>1</v>
      </c>
      <c r="F90" s="25" t="s">
        <v>33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9" t="s">
        <v>186</v>
      </c>
      <c r="B91" s="20" t="s">
        <v>187</v>
      </c>
      <c r="C91" s="21" t="s">
        <v>33</v>
      </c>
      <c r="D91" s="22" t="s">
        <v>33</v>
      </c>
      <c r="E91" s="22">
        <v>1</v>
      </c>
      <c r="F91" s="25" t="s">
        <v>33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9" t="s">
        <v>188</v>
      </c>
      <c r="B92" s="20" t="s">
        <v>189</v>
      </c>
      <c r="C92" s="21" t="s">
        <v>33</v>
      </c>
      <c r="D92" s="22" t="s">
        <v>33</v>
      </c>
      <c r="E92" s="22">
        <v>1</v>
      </c>
      <c r="F92" s="25" t="s">
        <v>33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9" t="s">
        <v>190</v>
      </c>
      <c r="B93" s="20" t="s">
        <v>191</v>
      </c>
      <c r="C93" s="21" t="s">
        <v>33</v>
      </c>
      <c r="D93" s="22" t="s">
        <v>33</v>
      </c>
      <c r="E93" s="22">
        <v>1</v>
      </c>
      <c r="F93" s="25" t="s">
        <v>33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9" t="s">
        <v>192</v>
      </c>
      <c r="B94" s="20" t="s">
        <v>193</v>
      </c>
      <c r="C94" s="21" t="s">
        <v>33</v>
      </c>
      <c r="D94" s="22" t="s">
        <v>194</v>
      </c>
      <c r="E94" s="22">
        <v>1</v>
      </c>
      <c r="F94" s="23">
        <v>9</v>
      </c>
      <c r="G94" s="24">
        <f t="shared" si="5"/>
        <v>719.24444444444441</v>
      </c>
      <c r="H94" s="23">
        <f t="shared" si="6"/>
        <v>6473.2000000000007</v>
      </c>
      <c r="I94" s="23">
        <f t="shared" si="7"/>
        <v>6473.2000000000007</v>
      </c>
      <c r="J94" s="4">
        <v>6.4732000000000003</v>
      </c>
      <c r="K94" s="8">
        <f t="shared" si="8"/>
        <v>6.9000000000000006E-2</v>
      </c>
      <c r="L94" s="8">
        <f t="shared" si="9"/>
        <v>1.0151999999999999</v>
      </c>
      <c r="M94" s="9">
        <v>6.4732000000000003</v>
      </c>
    </row>
    <row r="95" spans="1:13" ht="15" hidden="1" x14ac:dyDescent="0.2">
      <c r="A95" s="19" t="s">
        <v>195</v>
      </c>
      <c r="B95" s="20" t="s">
        <v>196</v>
      </c>
      <c r="C95" s="21" t="s">
        <v>33</v>
      </c>
      <c r="D95" s="22" t="s">
        <v>33</v>
      </c>
      <c r="E95" s="22">
        <v>1</v>
      </c>
      <c r="F95" s="25" t="s">
        <v>33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x14ac:dyDescent="0.2">
      <c r="A96" s="19" t="s">
        <v>197</v>
      </c>
      <c r="B96" s="20" t="s">
        <v>198</v>
      </c>
      <c r="C96" s="21" t="s">
        <v>33</v>
      </c>
      <c r="D96" s="22" t="s">
        <v>19</v>
      </c>
      <c r="E96" s="22">
        <v>1</v>
      </c>
      <c r="F96" s="23">
        <v>2822</v>
      </c>
      <c r="G96" s="24">
        <f t="shared" si="5"/>
        <v>3.6969525159461378</v>
      </c>
      <c r="H96" s="23">
        <f t="shared" si="6"/>
        <v>10432.800000000001</v>
      </c>
      <c r="I96" s="23">
        <f t="shared" si="7"/>
        <v>10432.800000000001</v>
      </c>
      <c r="J96" s="4">
        <v>10.4328</v>
      </c>
      <c r="K96" s="8">
        <f t="shared" si="8"/>
        <v>0.112</v>
      </c>
      <c r="L96" s="8">
        <f t="shared" si="9"/>
        <v>1.6477999999999999</v>
      </c>
      <c r="M96" s="9">
        <v>10.4328</v>
      </c>
    </row>
    <row r="97" spans="1:13" ht="30" hidden="1" x14ac:dyDescent="0.2">
      <c r="A97" s="19" t="s">
        <v>199</v>
      </c>
      <c r="B97" s="20" t="s">
        <v>200</v>
      </c>
      <c r="C97" s="21" t="s">
        <v>33</v>
      </c>
      <c r="D97" s="22" t="s">
        <v>33</v>
      </c>
      <c r="E97" s="22">
        <v>1</v>
      </c>
      <c r="F97" s="25" t="s">
        <v>33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9" t="s">
        <v>201</v>
      </c>
      <c r="B98" s="20" t="s">
        <v>202</v>
      </c>
      <c r="C98" s="21" t="s">
        <v>33</v>
      </c>
      <c r="D98" s="22" t="s">
        <v>33</v>
      </c>
      <c r="E98" s="22">
        <v>1</v>
      </c>
      <c r="F98" s="25" t="s">
        <v>33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9" t="s">
        <v>203</v>
      </c>
      <c r="B99" s="20" t="s">
        <v>204</v>
      </c>
      <c r="C99" s="21" t="s">
        <v>33</v>
      </c>
      <c r="D99" s="22" t="s">
        <v>33</v>
      </c>
      <c r="E99" s="22">
        <v>1</v>
      </c>
      <c r="F99" s="25" t="s">
        <v>33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9" t="s">
        <v>205</v>
      </c>
      <c r="B100" s="20" t="s">
        <v>206</v>
      </c>
      <c r="C100" s="21" t="s">
        <v>33</v>
      </c>
      <c r="D100" s="22" t="s">
        <v>33</v>
      </c>
      <c r="E100" s="22">
        <v>1</v>
      </c>
      <c r="F100" s="25" t="s">
        <v>33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9" t="s">
        <v>207</v>
      </c>
      <c r="B101" s="20" t="s">
        <v>208</v>
      </c>
      <c r="C101" s="21" t="s">
        <v>33</v>
      </c>
      <c r="D101" s="22" t="s">
        <v>33</v>
      </c>
      <c r="E101" s="22">
        <v>1</v>
      </c>
      <c r="F101" s="25" t="s">
        <v>33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6" t="s">
        <v>209</v>
      </c>
      <c r="B102" s="17" t="s">
        <v>210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9" t="s">
        <v>211</v>
      </c>
      <c r="B103" s="20" t="s">
        <v>212</v>
      </c>
      <c r="C103" s="21" t="s">
        <v>33</v>
      </c>
      <c r="D103" s="22" t="s">
        <v>33</v>
      </c>
      <c r="E103" s="22">
        <v>1</v>
      </c>
      <c r="F103" s="25" t="s">
        <v>33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9" t="s">
        <v>213</v>
      </c>
      <c r="B104" s="20" t="s">
        <v>214</v>
      </c>
      <c r="C104" s="21" t="s">
        <v>33</v>
      </c>
      <c r="D104" s="22" t="s">
        <v>33</v>
      </c>
      <c r="E104" s="22">
        <v>1</v>
      </c>
      <c r="F104" s="25" t="s">
        <v>33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9" t="s">
        <v>215</v>
      </c>
      <c r="B105" s="20" t="s">
        <v>216</v>
      </c>
      <c r="C105" s="21" t="s">
        <v>33</v>
      </c>
      <c r="D105" s="22" t="s">
        <v>33</v>
      </c>
      <c r="E105" s="22">
        <v>1</v>
      </c>
      <c r="F105" s="25" t="s">
        <v>33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9" t="s">
        <v>217</v>
      </c>
      <c r="B106" s="20" t="s">
        <v>218</v>
      </c>
      <c r="C106" s="21" t="s">
        <v>33</v>
      </c>
      <c r="D106" s="22" t="s">
        <v>33</v>
      </c>
      <c r="E106" s="22">
        <v>1</v>
      </c>
      <c r="F106" s="25" t="s">
        <v>33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6" t="s">
        <v>219</v>
      </c>
      <c r="B107" s="17" t="s">
        <v>94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9" t="s">
        <v>220</v>
      </c>
      <c r="B108" s="20" t="s">
        <v>221</v>
      </c>
      <c r="C108" s="21" t="s">
        <v>33</v>
      </c>
      <c r="D108" s="22" t="s">
        <v>33</v>
      </c>
      <c r="E108" s="22">
        <v>1</v>
      </c>
      <c r="F108" s="23">
        <v>11304</v>
      </c>
      <c r="G108" s="24">
        <f t="shared" si="5"/>
        <v>164.69852264685071</v>
      </c>
      <c r="H108" s="23">
        <f t="shared" si="6"/>
        <v>1861752.1</v>
      </c>
      <c r="I108" s="23">
        <f t="shared" si="7"/>
        <v>1861752.1</v>
      </c>
      <c r="J108" s="4">
        <v>1861.7521000000002</v>
      </c>
      <c r="K108" s="8">
        <f t="shared" si="8"/>
        <v>19.939</v>
      </c>
      <c r="L108" s="8">
        <f t="shared" si="9"/>
        <v>293.36110000000002</v>
      </c>
      <c r="M108" s="9">
        <v>1861.7521000000002</v>
      </c>
    </row>
    <row r="109" spans="1:13" ht="15" hidden="1" x14ac:dyDescent="0.2">
      <c r="A109" s="19" t="s">
        <v>222</v>
      </c>
      <c r="B109" s="20" t="s">
        <v>223</v>
      </c>
      <c r="C109" s="21" t="s">
        <v>33</v>
      </c>
      <c r="D109" s="22" t="s">
        <v>33</v>
      </c>
      <c r="E109" s="22">
        <v>1</v>
      </c>
      <c r="F109" s="25" t="s">
        <v>33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hidden="1" x14ac:dyDescent="0.2">
      <c r="A110" s="19" t="s">
        <v>224</v>
      </c>
      <c r="B110" s="20" t="s">
        <v>225</v>
      </c>
      <c r="C110" s="21" t="s">
        <v>33</v>
      </c>
      <c r="D110" s="22" t="s">
        <v>33</v>
      </c>
      <c r="E110" s="22">
        <v>1</v>
      </c>
      <c r="F110" s="25" t="s">
        <v>33</v>
      </c>
      <c r="G110" s="24" t="e">
        <f t="shared" si="5"/>
        <v>#VALUE!</v>
      </c>
      <c r="H110" s="23">
        <f t="shared" si="6"/>
        <v>0</v>
      </c>
      <c r="I110" s="23">
        <f t="shared" si="7"/>
        <v>0</v>
      </c>
      <c r="J110" s="4">
        <v>0</v>
      </c>
      <c r="K110" s="8">
        <f t="shared" si="8"/>
        <v>0</v>
      </c>
      <c r="L110" s="8">
        <f t="shared" si="9"/>
        <v>0</v>
      </c>
      <c r="M110" s="9">
        <v>0</v>
      </c>
    </row>
    <row r="111" spans="1:13" ht="30" hidden="1" x14ac:dyDescent="0.2">
      <c r="A111" s="19" t="s">
        <v>226</v>
      </c>
      <c r="B111" s="20" t="s">
        <v>227</v>
      </c>
      <c r="C111" s="21" t="s">
        <v>33</v>
      </c>
      <c r="D111" s="22" t="s">
        <v>33</v>
      </c>
      <c r="E111" s="22">
        <v>1</v>
      </c>
      <c r="F111" s="25" t="s">
        <v>33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6" t="s">
        <v>12</v>
      </c>
      <c r="B112" s="17" t="s">
        <v>228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6" t="s">
        <v>229</v>
      </c>
      <c r="B113" s="17" t="s">
        <v>230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9" t="s">
        <v>231</v>
      </c>
      <c r="B114" s="20" t="s">
        <v>232</v>
      </c>
      <c r="C114" s="21" t="s">
        <v>33</v>
      </c>
      <c r="D114" s="22" t="s">
        <v>33</v>
      </c>
      <c r="E114" s="22">
        <v>1</v>
      </c>
      <c r="F114" s="25" t="s">
        <v>33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9" t="s">
        <v>233</v>
      </c>
      <c r="B115" s="20" t="s">
        <v>234</v>
      </c>
      <c r="C115" s="21" t="s">
        <v>33</v>
      </c>
      <c r="D115" s="22" t="s">
        <v>33</v>
      </c>
      <c r="E115" s="22">
        <v>1</v>
      </c>
      <c r="F115" s="25" t="s">
        <v>33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9" t="s">
        <v>235</v>
      </c>
      <c r="B116" s="20" t="s">
        <v>236</v>
      </c>
      <c r="C116" s="21" t="s">
        <v>33</v>
      </c>
      <c r="D116" s="22" t="s">
        <v>33</v>
      </c>
      <c r="E116" s="22">
        <v>1</v>
      </c>
      <c r="F116" s="25" t="s">
        <v>33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9" t="s">
        <v>237</v>
      </c>
      <c r="B117" s="20" t="s">
        <v>238</v>
      </c>
      <c r="C117" s="21" t="s">
        <v>33</v>
      </c>
      <c r="D117" s="22" t="s">
        <v>33</v>
      </c>
      <c r="E117" s="22">
        <v>1</v>
      </c>
      <c r="F117" s="25" t="s">
        <v>33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.75" customHeight="1" x14ac:dyDescent="0.2">
      <c r="A118" s="19" t="s">
        <v>239</v>
      </c>
      <c r="B118" s="20" t="s">
        <v>240</v>
      </c>
      <c r="C118" s="21" t="s">
        <v>33</v>
      </c>
      <c r="D118" s="22" t="s">
        <v>19</v>
      </c>
      <c r="E118" s="22">
        <v>1</v>
      </c>
      <c r="F118" s="23">
        <v>31587.31</v>
      </c>
      <c r="G118" s="24">
        <f t="shared" si="5"/>
        <v>2.8264426442137682</v>
      </c>
      <c r="H118" s="23">
        <f t="shared" si="6"/>
        <v>89279.72</v>
      </c>
      <c r="I118" s="23">
        <f t="shared" si="7"/>
        <v>89279.72</v>
      </c>
      <c r="J118" s="4">
        <v>89.279719999999998</v>
      </c>
      <c r="K118" s="8">
        <f t="shared" si="8"/>
        <v>0.95599999999999996</v>
      </c>
      <c r="L118" s="8">
        <f>ROUND($L$9*K118,2)/100-0.0148</f>
        <v>14.050800000000001</v>
      </c>
      <c r="M118" s="9">
        <v>89.279719999999998</v>
      </c>
    </row>
    <row r="119" spans="1:13" ht="15" hidden="1" x14ac:dyDescent="0.2">
      <c r="A119" s="19" t="s">
        <v>241</v>
      </c>
      <c r="B119" s="20" t="s">
        <v>242</v>
      </c>
      <c r="C119" s="21" t="s">
        <v>33</v>
      </c>
      <c r="D119" s="22" t="s">
        <v>33</v>
      </c>
      <c r="E119" s="22">
        <v>1</v>
      </c>
      <c r="F119" s="25" t="s">
        <v>33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9" t="s">
        <v>243</v>
      </c>
      <c r="B120" s="20" t="s">
        <v>244</v>
      </c>
      <c r="C120" s="21" t="s">
        <v>33</v>
      </c>
      <c r="D120" s="22" t="s">
        <v>33</v>
      </c>
      <c r="E120" s="22">
        <v>1</v>
      </c>
      <c r="F120" s="25" t="s">
        <v>33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9" t="s">
        <v>245</v>
      </c>
      <c r="B121" s="20" t="s">
        <v>246</v>
      </c>
      <c r="C121" s="21" t="s">
        <v>33</v>
      </c>
      <c r="D121" s="22" t="s">
        <v>33</v>
      </c>
      <c r="E121" s="22">
        <v>1</v>
      </c>
      <c r="F121" s="25" t="s">
        <v>33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9" t="s">
        <v>247</v>
      </c>
      <c r="B122" s="20" t="s">
        <v>248</v>
      </c>
      <c r="C122" s="21" t="s">
        <v>33</v>
      </c>
      <c r="D122" s="22" t="s">
        <v>33</v>
      </c>
      <c r="E122" s="22">
        <v>1</v>
      </c>
      <c r="F122" s="25" t="s">
        <v>33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9" t="s">
        <v>249</v>
      </c>
      <c r="B123" s="20" t="s">
        <v>250</v>
      </c>
      <c r="C123" s="21" t="s">
        <v>33</v>
      </c>
      <c r="D123" s="22" t="s">
        <v>33</v>
      </c>
      <c r="E123" s="22">
        <v>1</v>
      </c>
      <c r="F123" s="25" t="s">
        <v>33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9" t="s">
        <v>251</v>
      </c>
      <c r="B124" s="20" t="s">
        <v>252</v>
      </c>
      <c r="C124" s="21" t="s">
        <v>33</v>
      </c>
      <c r="D124" s="22" t="s">
        <v>33</v>
      </c>
      <c r="E124" s="22">
        <v>1</v>
      </c>
      <c r="F124" s="25" t="s">
        <v>33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9" t="s">
        <v>253</v>
      </c>
      <c r="B125" s="20" t="s">
        <v>254</v>
      </c>
      <c r="C125" s="21" t="s">
        <v>33</v>
      </c>
      <c r="D125" s="22" t="s">
        <v>33</v>
      </c>
      <c r="E125" s="22">
        <v>1</v>
      </c>
      <c r="F125" s="25" t="s">
        <v>33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9" t="s">
        <v>255</v>
      </c>
      <c r="B126" s="20" t="s">
        <v>256</v>
      </c>
      <c r="C126" s="21" t="s">
        <v>33</v>
      </c>
      <c r="D126" s="22" t="s">
        <v>33</v>
      </c>
      <c r="E126" s="22">
        <v>1</v>
      </c>
      <c r="F126" s="25" t="s">
        <v>33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9" t="s">
        <v>257</v>
      </c>
      <c r="B127" s="20" t="s">
        <v>258</v>
      </c>
      <c r="C127" s="21" t="s">
        <v>33</v>
      </c>
      <c r="D127" s="22" t="s">
        <v>33</v>
      </c>
      <c r="E127" s="22">
        <v>1</v>
      </c>
      <c r="F127" s="25" t="s">
        <v>33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customHeight="1" x14ac:dyDescent="0.2">
      <c r="A128" s="19" t="s">
        <v>259</v>
      </c>
      <c r="B128" s="20" t="s">
        <v>260</v>
      </c>
      <c r="C128" s="21" t="s">
        <v>36</v>
      </c>
      <c r="D128" s="22" t="s">
        <v>194</v>
      </c>
      <c r="E128" s="22">
        <v>1</v>
      </c>
      <c r="F128" s="23">
        <v>573</v>
      </c>
      <c r="G128" s="24">
        <f t="shared" si="5"/>
        <v>51.309947643979051</v>
      </c>
      <c r="H128" s="23">
        <f t="shared" si="6"/>
        <v>29400.6</v>
      </c>
      <c r="I128" s="23">
        <f t="shared" si="7"/>
        <v>29400.6</v>
      </c>
      <c r="J128" s="4">
        <v>29.400599999999997</v>
      </c>
      <c r="K128" s="8">
        <f t="shared" si="8"/>
        <v>0.315</v>
      </c>
      <c r="L128" s="8">
        <f t="shared" si="9"/>
        <v>4.6345999999999998</v>
      </c>
      <c r="M128" s="9">
        <v>29.400599999999997</v>
      </c>
    </row>
    <row r="129" spans="1:13" ht="15" customHeight="1" x14ac:dyDescent="0.2">
      <c r="A129" s="19" t="s">
        <v>261</v>
      </c>
      <c r="B129" s="20" t="s">
        <v>262</v>
      </c>
      <c r="C129" s="21" t="s">
        <v>36</v>
      </c>
      <c r="D129" s="22" t="s">
        <v>194</v>
      </c>
      <c r="E129" s="22">
        <v>1</v>
      </c>
      <c r="F129" s="23">
        <v>1232</v>
      </c>
      <c r="G129" s="24">
        <f t="shared" si="5"/>
        <v>34.32386363636364</v>
      </c>
      <c r="H129" s="23">
        <f t="shared" si="6"/>
        <v>42287</v>
      </c>
      <c r="I129" s="23">
        <f t="shared" si="7"/>
        <v>42287</v>
      </c>
      <c r="J129" s="4">
        <v>42.286999999999999</v>
      </c>
      <c r="K129" s="8">
        <f t="shared" si="8"/>
        <v>0.45300000000000001</v>
      </c>
      <c r="L129" s="8">
        <f t="shared" si="9"/>
        <v>6.665</v>
      </c>
      <c r="M129" s="9">
        <v>42.286999999999999</v>
      </c>
    </row>
    <row r="130" spans="1:13" ht="30" hidden="1" x14ac:dyDescent="0.2">
      <c r="A130" s="19" t="s">
        <v>263</v>
      </c>
      <c r="B130" s="20" t="s">
        <v>264</v>
      </c>
      <c r="C130" s="21" t="s">
        <v>33</v>
      </c>
      <c r="D130" s="22" t="s">
        <v>33</v>
      </c>
      <c r="E130" s="22">
        <v>1</v>
      </c>
      <c r="F130" s="25" t="s">
        <v>33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9" t="s">
        <v>265</v>
      </c>
      <c r="B131" s="20" t="s">
        <v>266</v>
      </c>
      <c r="C131" s="21" t="s">
        <v>33</v>
      </c>
      <c r="D131" s="22" t="s">
        <v>33</v>
      </c>
      <c r="E131" s="22">
        <v>1</v>
      </c>
      <c r="F131" s="25" t="s">
        <v>33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9" t="s">
        <v>267</v>
      </c>
      <c r="B132" s="20" t="s">
        <v>268</v>
      </c>
      <c r="C132" s="21" t="s">
        <v>33</v>
      </c>
      <c r="D132" s="22" t="s">
        <v>33</v>
      </c>
      <c r="E132" s="22">
        <v>1</v>
      </c>
      <c r="F132" s="25" t="s">
        <v>33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6.5" customHeight="1" x14ac:dyDescent="0.2">
      <c r="A133" s="19" t="s">
        <v>269</v>
      </c>
      <c r="B133" s="20" t="s">
        <v>270</v>
      </c>
      <c r="C133" s="21" t="s">
        <v>33</v>
      </c>
      <c r="D133" s="22" t="s">
        <v>41</v>
      </c>
      <c r="E133" s="22">
        <v>1</v>
      </c>
      <c r="F133" s="23">
        <v>9</v>
      </c>
      <c r="G133" s="24">
        <f t="shared" si="5"/>
        <v>4252.4777777777781</v>
      </c>
      <c r="H133" s="23">
        <f t="shared" si="6"/>
        <v>38272.300000000003</v>
      </c>
      <c r="I133" s="23">
        <f t="shared" si="7"/>
        <v>38272.300000000003</v>
      </c>
      <c r="J133" s="4">
        <v>38.272300000000001</v>
      </c>
      <c r="K133" s="8">
        <f t="shared" si="8"/>
        <v>0.41</v>
      </c>
      <c r="L133" s="8">
        <f t="shared" si="9"/>
        <v>6.0323000000000002</v>
      </c>
      <c r="M133" s="9">
        <v>38.272300000000001</v>
      </c>
    </row>
    <row r="134" spans="1:13" ht="46.5" customHeight="1" x14ac:dyDescent="0.2">
      <c r="A134" s="19" t="s">
        <v>271</v>
      </c>
      <c r="B134" s="20" t="s">
        <v>272</v>
      </c>
      <c r="C134" s="21" t="s">
        <v>33</v>
      </c>
      <c r="D134" s="22" t="s">
        <v>194</v>
      </c>
      <c r="E134" s="22">
        <v>1</v>
      </c>
      <c r="F134" s="23">
        <v>9</v>
      </c>
      <c r="G134" s="24">
        <f t="shared" si="5"/>
        <v>90.488888888888894</v>
      </c>
      <c r="H134" s="23">
        <f t="shared" si="6"/>
        <v>814.4</v>
      </c>
      <c r="I134" s="23">
        <f t="shared" si="7"/>
        <v>814.4</v>
      </c>
      <c r="J134" s="4">
        <v>0.81440000000000001</v>
      </c>
      <c r="K134" s="8">
        <f t="shared" si="8"/>
        <v>8.9999999999999993E-3</v>
      </c>
      <c r="L134" s="8">
        <f t="shared" si="9"/>
        <v>0.13239999999999999</v>
      </c>
      <c r="M134" s="9">
        <v>0.81440000000000001</v>
      </c>
    </row>
    <row r="135" spans="1:13" ht="46.5" customHeight="1" x14ac:dyDescent="0.2">
      <c r="A135" s="19" t="s">
        <v>273</v>
      </c>
      <c r="B135" s="20" t="s">
        <v>274</v>
      </c>
      <c r="C135" s="21" t="s">
        <v>33</v>
      </c>
      <c r="D135" s="22" t="s">
        <v>194</v>
      </c>
      <c r="E135" s="22">
        <v>1</v>
      </c>
      <c r="F135" s="23">
        <v>9</v>
      </c>
      <c r="G135" s="24">
        <f t="shared" si="5"/>
        <v>6249.7999999999993</v>
      </c>
      <c r="H135" s="23">
        <f t="shared" si="6"/>
        <v>56248.2</v>
      </c>
      <c r="I135" s="23">
        <f t="shared" si="7"/>
        <v>56248.2</v>
      </c>
      <c r="J135" s="4">
        <v>56.248199999999997</v>
      </c>
      <c r="K135" s="8">
        <f t="shared" si="8"/>
        <v>0.60199999999999998</v>
      </c>
      <c r="L135" s="8">
        <f t="shared" si="9"/>
        <v>8.8572000000000006</v>
      </c>
      <c r="M135" s="9">
        <v>56.248199999999997</v>
      </c>
    </row>
    <row r="136" spans="1:13" ht="63" customHeight="1" x14ac:dyDescent="0.2">
      <c r="A136" s="19" t="s">
        <v>275</v>
      </c>
      <c r="B136" s="20" t="s">
        <v>276</v>
      </c>
      <c r="C136" s="21" t="s">
        <v>33</v>
      </c>
      <c r="D136" s="22" t="s">
        <v>41</v>
      </c>
      <c r="E136" s="22">
        <v>1</v>
      </c>
      <c r="F136" s="23">
        <v>9</v>
      </c>
      <c r="G136" s="24">
        <f t="shared" si="5"/>
        <v>12199.044444444446</v>
      </c>
      <c r="H136" s="23">
        <f t="shared" si="6"/>
        <v>109791.40000000001</v>
      </c>
      <c r="I136" s="23">
        <f t="shared" si="7"/>
        <v>109791.40000000001</v>
      </c>
      <c r="J136" s="4">
        <v>109.79140000000001</v>
      </c>
      <c r="K136" s="8">
        <f t="shared" si="8"/>
        <v>1.1759999999999999</v>
      </c>
      <c r="L136" s="8">
        <f t="shared" si="9"/>
        <v>17.302399999999999</v>
      </c>
      <c r="M136" s="9">
        <v>109.79140000000001</v>
      </c>
    </row>
    <row r="137" spans="1:13" ht="46.5" customHeight="1" x14ac:dyDescent="0.2">
      <c r="A137" s="19" t="s">
        <v>277</v>
      </c>
      <c r="B137" s="20" t="s">
        <v>278</v>
      </c>
      <c r="C137" s="21" t="s">
        <v>33</v>
      </c>
      <c r="D137" s="22" t="s">
        <v>41</v>
      </c>
      <c r="E137" s="22">
        <v>1</v>
      </c>
      <c r="F137" s="23">
        <v>9</v>
      </c>
      <c r="G137" s="24">
        <f t="shared" si="5"/>
        <v>10289.911111111111</v>
      </c>
      <c r="H137" s="23">
        <f t="shared" si="6"/>
        <v>92609.2</v>
      </c>
      <c r="I137" s="23">
        <f t="shared" si="7"/>
        <v>92609.2</v>
      </c>
      <c r="J137" s="4">
        <v>92.609200000000001</v>
      </c>
      <c r="K137" s="8">
        <f t="shared" si="8"/>
        <v>0.99199999999999999</v>
      </c>
      <c r="L137" s="8">
        <f t="shared" si="9"/>
        <v>14.5952</v>
      </c>
      <c r="M137" s="9">
        <v>92.609200000000001</v>
      </c>
    </row>
    <row r="138" spans="1:13" ht="45" x14ac:dyDescent="0.2">
      <c r="A138" s="19" t="s">
        <v>279</v>
      </c>
      <c r="B138" s="20" t="s">
        <v>280</v>
      </c>
      <c r="C138" s="21" t="s">
        <v>33</v>
      </c>
      <c r="D138" s="22" t="s">
        <v>41</v>
      </c>
      <c r="E138" s="22">
        <v>1</v>
      </c>
      <c r="F138" s="23">
        <v>9</v>
      </c>
      <c r="G138" s="24">
        <f t="shared" si="5"/>
        <v>5850.677777777777</v>
      </c>
      <c r="H138" s="23">
        <f t="shared" si="6"/>
        <v>52656.1</v>
      </c>
      <c r="I138" s="23">
        <f t="shared" si="7"/>
        <v>52656.1</v>
      </c>
      <c r="J138" s="4">
        <v>52.656099999999995</v>
      </c>
      <c r="K138" s="8">
        <f t="shared" si="8"/>
        <v>0.56399999999999995</v>
      </c>
      <c r="L138" s="8">
        <f t="shared" si="9"/>
        <v>8.2980999999999998</v>
      </c>
      <c r="M138" s="9">
        <v>52.656099999999995</v>
      </c>
    </row>
    <row r="139" spans="1:13" ht="15.75" hidden="1" x14ac:dyDescent="0.25">
      <c r="A139" s="16" t="s">
        <v>281</v>
      </c>
      <c r="B139" s="17" t="s">
        <v>94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9" t="s">
        <v>282</v>
      </c>
      <c r="B140" s="20" t="s">
        <v>283</v>
      </c>
      <c r="C140" s="21" t="s">
        <v>33</v>
      </c>
      <c r="D140" s="22" t="s">
        <v>33</v>
      </c>
      <c r="E140" s="22">
        <v>1</v>
      </c>
      <c r="F140" s="25" t="s">
        <v>33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9" t="s">
        <v>284</v>
      </c>
      <c r="B141" s="20" t="s">
        <v>285</v>
      </c>
      <c r="C141" s="21" t="s">
        <v>33</v>
      </c>
      <c r="D141" s="22" t="s">
        <v>33</v>
      </c>
      <c r="E141" s="22">
        <v>1</v>
      </c>
      <c r="F141" s="25" t="s">
        <v>33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9" t="s">
        <v>286</v>
      </c>
      <c r="B142" s="20" t="s">
        <v>287</v>
      </c>
      <c r="C142" s="21" t="s">
        <v>33</v>
      </c>
      <c r="D142" s="22" t="s">
        <v>33</v>
      </c>
      <c r="E142" s="22">
        <v>1</v>
      </c>
      <c r="F142" s="25" t="s">
        <v>33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9" t="s">
        <v>288</v>
      </c>
      <c r="B143" s="20" t="s">
        <v>289</v>
      </c>
      <c r="C143" s="21" t="s">
        <v>81</v>
      </c>
      <c r="D143" s="22" t="s">
        <v>290</v>
      </c>
      <c r="E143" s="22">
        <v>366</v>
      </c>
      <c r="F143" s="23">
        <v>9</v>
      </c>
      <c r="G143" s="24">
        <f t="shared" si="10"/>
        <v>15.753309046751669</v>
      </c>
      <c r="H143" s="23">
        <f t="shared" si="11"/>
        <v>51891.399999999994</v>
      </c>
      <c r="I143" s="23">
        <f t="shared" si="12"/>
        <v>51891.399999999994</v>
      </c>
      <c r="J143" s="4">
        <v>51.891399999999997</v>
      </c>
      <c r="K143" s="8">
        <f t="shared" si="13"/>
        <v>0.55600000000000005</v>
      </c>
      <c r="L143" s="8">
        <f t="shared" si="14"/>
        <v>8.1803999999999988</v>
      </c>
      <c r="M143" s="9">
        <v>51.891399999999997</v>
      </c>
    </row>
    <row r="144" spans="1:13" ht="15" customHeight="1" x14ac:dyDescent="0.2">
      <c r="A144" s="19" t="s">
        <v>291</v>
      </c>
      <c r="B144" s="20" t="s">
        <v>292</v>
      </c>
      <c r="C144" s="21" t="s">
        <v>22</v>
      </c>
      <c r="D144" s="22" t="s">
        <v>293</v>
      </c>
      <c r="E144" s="22">
        <v>12</v>
      </c>
      <c r="F144" s="23">
        <v>9</v>
      </c>
      <c r="G144" s="24">
        <f t="shared" si="10"/>
        <v>69.941666666666663</v>
      </c>
      <c r="H144" s="23">
        <f t="shared" si="11"/>
        <v>7553.7</v>
      </c>
      <c r="I144" s="23">
        <f t="shared" si="12"/>
        <v>7553.7</v>
      </c>
      <c r="J144" s="4">
        <v>7.5537000000000001</v>
      </c>
      <c r="K144" s="8">
        <f t="shared" si="13"/>
        <v>8.1000000000000003E-2</v>
      </c>
      <c r="L144" s="8">
        <f t="shared" si="14"/>
        <v>1.1917</v>
      </c>
      <c r="M144" s="9">
        <v>7.5537000000000001</v>
      </c>
    </row>
    <row r="145" spans="1:13" ht="30" x14ac:dyDescent="0.2">
      <c r="A145" s="19" t="s">
        <v>294</v>
      </c>
      <c r="B145" s="20" t="s">
        <v>295</v>
      </c>
      <c r="C145" s="21" t="s">
        <v>36</v>
      </c>
      <c r="D145" s="22" t="s">
        <v>296</v>
      </c>
      <c r="E145" s="22">
        <v>1</v>
      </c>
      <c r="F145" s="23">
        <v>403.2</v>
      </c>
      <c r="G145" s="24">
        <f t="shared" si="10"/>
        <v>232.07688492063494</v>
      </c>
      <c r="H145" s="23">
        <f t="shared" si="11"/>
        <v>93573.400000000009</v>
      </c>
      <c r="I145" s="23">
        <f t="shared" si="12"/>
        <v>93573.400000000009</v>
      </c>
      <c r="J145" s="4">
        <v>93.573400000000007</v>
      </c>
      <c r="K145" s="8">
        <f t="shared" si="13"/>
        <v>1.002</v>
      </c>
      <c r="L145" s="8">
        <f t="shared" si="14"/>
        <v>14.7424</v>
      </c>
      <c r="M145" s="9">
        <v>93.573400000000007</v>
      </c>
    </row>
    <row r="146" spans="1:13" ht="15" customHeight="1" x14ac:dyDescent="0.2">
      <c r="A146" s="19" t="s">
        <v>297</v>
      </c>
      <c r="B146" s="20" t="s">
        <v>298</v>
      </c>
      <c r="C146" s="21" t="s">
        <v>22</v>
      </c>
      <c r="D146" s="22" t="s">
        <v>299</v>
      </c>
      <c r="E146" s="22">
        <v>12</v>
      </c>
      <c r="F146" s="23">
        <v>9</v>
      </c>
      <c r="G146" s="24">
        <f t="shared" si="10"/>
        <v>23.288888888888891</v>
      </c>
      <c r="H146" s="23">
        <f t="shared" si="11"/>
        <v>2515.2000000000003</v>
      </c>
      <c r="I146" s="23">
        <f t="shared" si="12"/>
        <v>2515.2000000000003</v>
      </c>
      <c r="J146" s="4">
        <v>2.5152000000000001</v>
      </c>
      <c r="K146" s="8">
        <f t="shared" si="13"/>
        <v>2.7E-2</v>
      </c>
      <c r="L146" s="8">
        <f t="shared" si="14"/>
        <v>0.3972</v>
      </c>
      <c r="M146" s="9">
        <v>2.5152000000000001</v>
      </c>
    </row>
    <row r="147" spans="1:13" ht="15" hidden="1" x14ac:dyDescent="0.2">
      <c r="A147" s="19" t="s">
        <v>300</v>
      </c>
      <c r="B147" s="20" t="s">
        <v>301</v>
      </c>
      <c r="C147" s="21" t="s">
        <v>33</v>
      </c>
      <c r="D147" s="22" t="s">
        <v>33</v>
      </c>
      <c r="E147" s="22">
        <v>1</v>
      </c>
      <c r="F147" s="25" t="s">
        <v>33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9" t="s">
        <v>302</v>
      </c>
      <c r="B148" s="20" t="s">
        <v>303</v>
      </c>
      <c r="C148" s="21" t="s">
        <v>33</v>
      </c>
      <c r="D148" s="22" t="s">
        <v>33</v>
      </c>
      <c r="E148" s="22">
        <v>1</v>
      </c>
      <c r="F148" s="25" t="s">
        <v>33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9" t="s">
        <v>304</v>
      </c>
      <c r="B149" s="20" t="s">
        <v>305</v>
      </c>
      <c r="C149" s="21" t="s">
        <v>33</v>
      </c>
      <c r="D149" s="22" t="s">
        <v>33</v>
      </c>
      <c r="E149" s="22">
        <v>1</v>
      </c>
      <c r="F149" s="25" t="s">
        <v>33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9" t="s">
        <v>306</v>
      </c>
      <c r="B150" s="20" t="s">
        <v>307</v>
      </c>
      <c r="C150" s="21" t="s">
        <v>33</v>
      </c>
      <c r="D150" s="22" t="s">
        <v>33</v>
      </c>
      <c r="E150" s="22">
        <v>1</v>
      </c>
      <c r="F150" s="25" t="s">
        <v>33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9" t="s">
        <v>308</v>
      </c>
      <c r="B151" s="20" t="s">
        <v>309</v>
      </c>
      <c r="C151" s="21" t="s">
        <v>33</v>
      </c>
      <c r="D151" s="22" t="s">
        <v>33</v>
      </c>
      <c r="E151" s="22">
        <v>1</v>
      </c>
      <c r="F151" s="25" t="s">
        <v>33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9" t="s">
        <v>310</v>
      </c>
      <c r="B152" s="20" t="s">
        <v>311</v>
      </c>
      <c r="C152" s="21" t="s">
        <v>33</v>
      </c>
      <c r="D152" s="22" t="s">
        <v>33</v>
      </c>
      <c r="E152" s="22">
        <v>1</v>
      </c>
      <c r="F152" s="25" t="s">
        <v>33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9" t="s">
        <v>312</v>
      </c>
      <c r="B153" s="20" t="s">
        <v>313</v>
      </c>
      <c r="C153" s="21" t="s">
        <v>33</v>
      </c>
      <c r="D153" s="22" t="s">
        <v>33</v>
      </c>
      <c r="E153" s="22">
        <v>1</v>
      </c>
      <c r="F153" s="25" t="s">
        <v>33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9" t="s">
        <v>314</v>
      </c>
      <c r="B154" s="20" t="s">
        <v>315</v>
      </c>
      <c r="C154" s="21" t="s">
        <v>33</v>
      </c>
      <c r="D154" s="22" t="s">
        <v>33</v>
      </c>
      <c r="E154" s="22">
        <v>1</v>
      </c>
      <c r="F154" s="25" t="s">
        <v>33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9" t="s">
        <v>316</v>
      </c>
      <c r="B155" s="20" t="s">
        <v>317</v>
      </c>
      <c r="C155" s="21" t="s">
        <v>33</v>
      </c>
      <c r="D155" s="22" t="s">
        <v>33</v>
      </c>
      <c r="E155" s="22">
        <v>1</v>
      </c>
      <c r="F155" s="25" t="s">
        <v>33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9" t="s">
        <v>318</v>
      </c>
      <c r="B156" s="20" t="s">
        <v>319</v>
      </c>
      <c r="C156" s="21" t="s">
        <v>33</v>
      </c>
      <c r="D156" s="22" t="s">
        <v>33</v>
      </c>
      <c r="E156" s="22">
        <v>1</v>
      </c>
      <c r="F156" s="25" t="s">
        <v>33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6" t="s">
        <v>13</v>
      </c>
      <c r="B157" s="17" t="s">
        <v>320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9" t="s">
        <v>321</v>
      </c>
      <c r="B158" s="20" t="s">
        <v>322</v>
      </c>
      <c r="C158" s="21" t="s">
        <v>81</v>
      </c>
      <c r="D158" s="22" t="s">
        <v>41</v>
      </c>
      <c r="E158" s="22">
        <v>366</v>
      </c>
      <c r="F158" s="23">
        <v>216</v>
      </c>
      <c r="G158" s="24">
        <f t="shared" si="10"/>
        <v>17.216585711394455</v>
      </c>
      <c r="H158" s="23">
        <f t="shared" si="11"/>
        <v>1361074.4</v>
      </c>
      <c r="I158" s="23">
        <f t="shared" si="12"/>
        <v>1361074.4</v>
      </c>
      <c r="J158" s="4">
        <v>1361.0744</v>
      </c>
      <c r="K158" s="8">
        <f t="shared" si="13"/>
        <v>14.577</v>
      </c>
      <c r="L158" s="8">
        <f t="shared" si="14"/>
        <v>214.47040000000001</v>
      </c>
      <c r="M158" s="9">
        <v>1361.0744</v>
      </c>
    </row>
    <row r="159" spans="1:13" ht="15" hidden="1" x14ac:dyDescent="0.2">
      <c r="A159" s="19" t="s">
        <v>323</v>
      </c>
      <c r="B159" s="20" t="s">
        <v>94</v>
      </c>
      <c r="C159" s="21" t="s">
        <v>33</v>
      </c>
      <c r="D159" s="22" t="s">
        <v>33</v>
      </c>
      <c r="E159" s="22">
        <v>1</v>
      </c>
      <c r="F159" s="25" t="s">
        <v>33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6" t="s">
        <v>14</v>
      </c>
      <c r="B160" s="17" t="s">
        <v>324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9" t="s">
        <v>325</v>
      </c>
      <c r="B161" s="20" t="s">
        <v>326</v>
      </c>
      <c r="C161" s="21" t="s">
        <v>33</v>
      </c>
      <c r="D161" s="22" t="s">
        <v>33</v>
      </c>
      <c r="E161" s="22">
        <v>1</v>
      </c>
      <c r="F161" s="25" t="s">
        <v>33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9" t="s">
        <v>327</v>
      </c>
      <c r="B162" s="20" t="s">
        <v>328</v>
      </c>
      <c r="C162" s="21" t="s">
        <v>81</v>
      </c>
      <c r="D162" s="22" t="s">
        <v>41</v>
      </c>
      <c r="E162" s="22">
        <v>12</v>
      </c>
      <c r="F162" s="23">
        <v>108</v>
      </c>
      <c r="G162" s="24">
        <f t="shared" si="10"/>
        <v>297.10038580246919</v>
      </c>
      <c r="H162" s="23">
        <f t="shared" si="11"/>
        <v>385042.1</v>
      </c>
      <c r="I162" s="23">
        <f t="shared" si="12"/>
        <v>385042.1</v>
      </c>
      <c r="J162" s="4">
        <v>385.0421</v>
      </c>
      <c r="K162" s="8">
        <f t="shared" si="13"/>
        <v>4.1239999999999997</v>
      </c>
      <c r="L162" s="8">
        <f t="shared" si="14"/>
        <v>60.676099999999998</v>
      </c>
      <c r="M162" s="9">
        <v>385.0421</v>
      </c>
    </row>
    <row r="163" spans="1:13" ht="45" hidden="1" x14ac:dyDescent="0.2">
      <c r="A163" s="19" t="s">
        <v>329</v>
      </c>
      <c r="B163" s="20" t="s">
        <v>330</v>
      </c>
      <c r="C163" s="21" t="s">
        <v>33</v>
      </c>
      <c r="D163" s="22" t="s">
        <v>33</v>
      </c>
      <c r="E163" s="22">
        <v>1</v>
      </c>
      <c r="F163" s="25" t="s">
        <v>33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9" t="s">
        <v>331</v>
      </c>
      <c r="B164" s="20" t="s">
        <v>94</v>
      </c>
      <c r="C164" s="21" t="s">
        <v>33</v>
      </c>
      <c r="D164" s="22" t="s">
        <v>33</v>
      </c>
      <c r="E164" s="22">
        <v>1</v>
      </c>
      <c r="F164" s="25" t="s">
        <v>33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6" t="s">
        <v>332</v>
      </c>
      <c r="B165" s="17" t="s">
        <v>333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9" t="s">
        <v>334</v>
      </c>
      <c r="B166" s="20" t="s">
        <v>335</v>
      </c>
      <c r="C166" s="21" t="s">
        <v>33</v>
      </c>
      <c r="D166" s="22" t="s">
        <v>33</v>
      </c>
      <c r="E166" s="22">
        <v>1</v>
      </c>
      <c r="F166" s="25" t="s">
        <v>33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customHeight="1" x14ac:dyDescent="0.2">
      <c r="A167" s="19" t="s">
        <v>336</v>
      </c>
      <c r="B167" s="20" t="s">
        <v>337</v>
      </c>
      <c r="C167" s="21" t="s">
        <v>36</v>
      </c>
      <c r="D167" s="22" t="s">
        <v>296</v>
      </c>
      <c r="E167" s="22">
        <v>1</v>
      </c>
      <c r="F167" s="23">
        <v>3438</v>
      </c>
      <c r="G167" s="24">
        <f t="shared" si="10"/>
        <v>8.4023560209424097</v>
      </c>
      <c r="H167" s="23">
        <f t="shared" si="11"/>
        <v>28887.3</v>
      </c>
      <c r="I167" s="23">
        <f t="shared" si="12"/>
        <v>28887.3</v>
      </c>
      <c r="J167" s="4">
        <v>28.8873</v>
      </c>
      <c r="K167" s="8">
        <f t="shared" si="13"/>
        <v>0.309</v>
      </c>
      <c r="L167" s="8">
        <f t="shared" si="14"/>
        <v>4.5462999999999996</v>
      </c>
      <c r="M167" s="9">
        <v>28.8873</v>
      </c>
    </row>
    <row r="168" spans="1:13" ht="30" hidden="1" x14ac:dyDescent="0.2">
      <c r="A168" s="19" t="s">
        <v>338</v>
      </c>
      <c r="B168" s="20" t="s">
        <v>339</v>
      </c>
      <c r="C168" s="21" t="s">
        <v>33</v>
      </c>
      <c r="D168" s="22" t="s">
        <v>33</v>
      </c>
      <c r="E168" s="22">
        <v>1</v>
      </c>
      <c r="F168" s="25" t="s">
        <v>33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9" t="s">
        <v>340</v>
      </c>
      <c r="B169" s="20" t="s">
        <v>94</v>
      </c>
      <c r="C169" s="21" t="s">
        <v>33</v>
      </c>
      <c r="D169" s="22" t="s">
        <v>33</v>
      </c>
      <c r="E169" s="22">
        <v>1</v>
      </c>
      <c r="F169" s="25" t="s">
        <v>33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6" t="s">
        <v>341</v>
      </c>
      <c r="B170" s="17" t="s">
        <v>342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9" t="s">
        <v>343</v>
      </c>
      <c r="B171" s="20" t="s">
        <v>344</v>
      </c>
      <c r="C171" s="21" t="s">
        <v>33</v>
      </c>
      <c r="D171" s="22" t="s">
        <v>33</v>
      </c>
      <c r="E171" s="22">
        <v>1</v>
      </c>
      <c r="F171" s="25" t="s">
        <v>33</v>
      </c>
      <c r="G171" s="24" t="e">
        <f t="shared" si="10"/>
        <v>#VALUE!</v>
      </c>
      <c r="H171" s="23">
        <f t="shared" si="11"/>
        <v>0</v>
      </c>
      <c r="I171" s="23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9" t="s">
        <v>345</v>
      </c>
      <c r="B172" s="20" t="s">
        <v>346</v>
      </c>
      <c r="C172" s="21" t="s">
        <v>33</v>
      </c>
      <c r="D172" s="22" t="s">
        <v>33</v>
      </c>
      <c r="E172" s="22">
        <v>1</v>
      </c>
      <c r="F172" s="25" t="s">
        <v>33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9" t="s">
        <v>347</v>
      </c>
      <c r="B173" s="20" t="s">
        <v>94</v>
      </c>
      <c r="C173" s="21" t="s">
        <v>33</v>
      </c>
      <c r="D173" s="22" t="s">
        <v>33</v>
      </c>
      <c r="E173" s="22">
        <v>1</v>
      </c>
      <c r="F173" s="25" t="s">
        <v>33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6" t="s">
        <v>348</v>
      </c>
      <c r="B174" s="17" t="s">
        <v>349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9" t="s">
        <v>350</v>
      </c>
      <c r="B175" s="20" t="s">
        <v>351</v>
      </c>
      <c r="C175" s="21" t="s">
        <v>81</v>
      </c>
      <c r="D175" s="22" t="s">
        <v>19</v>
      </c>
      <c r="E175" s="22">
        <v>366</v>
      </c>
      <c r="F175" s="23">
        <v>31587.31</v>
      </c>
      <c r="G175" s="24">
        <f t="shared" si="10"/>
        <v>1.3302810527392173E-2</v>
      </c>
      <c r="H175" s="23">
        <f t="shared" si="11"/>
        <v>153793.20000000001</v>
      </c>
      <c r="I175" s="23">
        <f t="shared" si="12"/>
        <v>153793.20000000001</v>
      </c>
      <c r="J175" s="4">
        <v>153.79320000000001</v>
      </c>
      <c r="K175" s="8">
        <f t="shared" si="13"/>
        <v>1.647</v>
      </c>
      <c r="L175" s="8">
        <f t="shared" si="14"/>
        <v>24.232199999999999</v>
      </c>
      <c r="M175" s="9">
        <v>153.79320000000001</v>
      </c>
    </row>
    <row r="176" spans="1:13" ht="15" customHeight="1" x14ac:dyDescent="0.2">
      <c r="A176" s="19" t="s">
        <v>352</v>
      </c>
      <c r="B176" s="20" t="s">
        <v>353</v>
      </c>
      <c r="C176" s="21" t="s">
        <v>81</v>
      </c>
      <c r="D176" s="22" t="s">
        <v>19</v>
      </c>
      <c r="E176" s="22">
        <v>366</v>
      </c>
      <c r="F176" s="23">
        <v>31587.31</v>
      </c>
      <c r="G176" s="24">
        <f t="shared" si="10"/>
        <v>6.8474115546847722E-2</v>
      </c>
      <c r="H176" s="23">
        <f t="shared" si="11"/>
        <v>791626.20000000007</v>
      </c>
      <c r="I176" s="23">
        <f t="shared" si="12"/>
        <v>791626.20000000007</v>
      </c>
      <c r="J176" s="4">
        <v>791.62620000000004</v>
      </c>
      <c r="K176" s="8">
        <f t="shared" si="13"/>
        <v>8.4779999999999998</v>
      </c>
      <c r="L176" s="8">
        <f t="shared" si="14"/>
        <v>124.73620000000001</v>
      </c>
      <c r="M176" s="9">
        <v>791.62620000000004</v>
      </c>
    </row>
    <row r="177" spans="1:13" ht="15" hidden="1" x14ac:dyDescent="0.2">
      <c r="A177" s="19" t="s">
        <v>354</v>
      </c>
      <c r="B177" s="20" t="s">
        <v>94</v>
      </c>
      <c r="C177" s="21" t="s">
        <v>33</v>
      </c>
      <c r="D177" s="22" t="s">
        <v>33</v>
      </c>
      <c r="E177" s="22">
        <v>1</v>
      </c>
      <c r="F177" s="25" t="s">
        <v>33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6" t="s">
        <v>355</v>
      </c>
      <c r="B178" s="17" t="s">
        <v>356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.75" customHeight="1" x14ac:dyDescent="0.2">
      <c r="A179" s="19" t="s">
        <v>357</v>
      </c>
      <c r="B179" s="20" t="s">
        <v>358</v>
      </c>
      <c r="C179" s="21" t="s">
        <v>33</v>
      </c>
      <c r="D179" s="22" t="s">
        <v>359</v>
      </c>
      <c r="E179" s="22">
        <v>1</v>
      </c>
      <c r="F179" s="23">
        <v>163764</v>
      </c>
      <c r="G179" s="24">
        <f t="shared" si="10"/>
        <v>2.1015540656066047</v>
      </c>
      <c r="H179" s="23">
        <f t="shared" si="11"/>
        <v>344158.9</v>
      </c>
      <c r="I179" s="23">
        <f t="shared" si="12"/>
        <v>344158.9</v>
      </c>
      <c r="J179" s="4">
        <v>344.15890000000002</v>
      </c>
      <c r="K179" s="8">
        <f t="shared" si="13"/>
        <v>3.6859999999999999</v>
      </c>
      <c r="L179" s="8">
        <f t="shared" si="14"/>
        <v>54.231899999999996</v>
      </c>
      <c r="M179" s="9">
        <v>344.15890000000002</v>
      </c>
    </row>
    <row r="180" spans="1:13" ht="15" hidden="1" x14ac:dyDescent="0.2">
      <c r="A180" s="19" t="s">
        <v>360</v>
      </c>
      <c r="B180" s="20" t="s">
        <v>94</v>
      </c>
      <c r="C180" s="21" t="s">
        <v>33</v>
      </c>
      <c r="D180" s="22" t="s">
        <v>33</v>
      </c>
      <c r="E180" s="22">
        <v>1</v>
      </c>
      <c r="F180" s="25" t="s">
        <v>33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6" t="s">
        <v>361</v>
      </c>
      <c r="B181" s="17" t="s">
        <v>362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6" t="s">
        <v>363</v>
      </c>
      <c r="B182" s="17" t="s">
        <v>94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9" t="s">
        <v>364</v>
      </c>
      <c r="B183" s="20" t="s">
        <v>365</v>
      </c>
      <c r="C183" s="21" t="s">
        <v>33</v>
      </c>
      <c r="D183" s="22" t="s">
        <v>101</v>
      </c>
      <c r="E183" s="22">
        <v>1</v>
      </c>
      <c r="F183" s="23">
        <v>514.91</v>
      </c>
      <c r="G183" s="24">
        <f t="shared" si="10"/>
        <v>84.349692179215793</v>
      </c>
      <c r="H183" s="23">
        <f t="shared" si="11"/>
        <v>43432.500000000007</v>
      </c>
      <c r="I183" s="23">
        <f t="shared" si="12"/>
        <v>43432.500000000007</v>
      </c>
      <c r="J183" s="4">
        <v>43.432500000000005</v>
      </c>
      <c r="K183" s="8">
        <f t="shared" si="13"/>
        <v>0.46500000000000002</v>
      </c>
      <c r="L183" s="8">
        <f t="shared" si="14"/>
        <v>6.8414999999999999</v>
      </c>
      <c r="M183" s="9">
        <v>43.432500000000005</v>
      </c>
    </row>
    <row r="184" spans="1:13" ht="15" customHeight="1" x14ac:dyDescent="0.2">
      <c r="A184" s="19" t="s">
        <v>366</v>
      </c>
      <c r="B184" s="20" t="s">
        <v>367</v>
      </c>
      <c r="C184" s="21" t="s">
        <v>33</v>
      </c>
      <c r="D184" s="22" t="s">
        <v>101</v>
      </c>
      <c r="E184" s="22">
        <v>1</v>
      </c>
      <c r="F184" s="23">
        <v>381.1</v>
      </c>
      <c r="G184" s="24">
        <f t="shared" si="10"/>
        <v>250.56231960115454</v>
      </c>
      <c r="H184" s="23">
        <f t="shared" si="11"/>
        <v>95489.3</v>
      </c>
      <c r="I184" s="23">
        <f t="shared" si="12"/>
        <v>95489.3</v>
      </c>
      <c r="J184" s="4">
        <v>95.4893</v>
      </c>
      <c r="K184" s="8">
        <f t="shared" si="13"/>
        <v>1.0229999999999999</v>
      </c>
      <c r="L184" s="8">
        <f t="shared" si="14"/>
        <v>15.051300000000001</v>
      </c>
      <c r="M184" s="9">
        <v>95.4893</v>
      </c>
    </row>
    <row r="185" spans="1:13" ht="30" hidden="1" x14ac:dyDescent="0.2">
      <c r="A185" s="19" t="s">
        <v>368</v>
      </c>
      <c r="B185" s="20" t="s">
        <v>369</v>
      </c>
      <c r="C185" s="21" t="s">
        <v>33</v>
      </c>
      <c r="D185" s="22" t="s">
        <v>33</v>
      </c>
      <c r="E185" s="22">
        <v>1</v>
      </c>
      <c r="F185" s="25" t="s">
        <v>33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6" t="s">
        <v>370</v>
      </c>
      <c r="B186" s="17" t="s">
        <v>371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9" t="s">
        <v>372</v>
      </c>
      <c r="B187" s="20" t="s">
        <v>373</v>
      </c>
      <c r="C187" s="21" t="s">
        <v>22</v>
      </c>
      <c r="D187" s="22" t="s">
        <v>19</v>
      </c>
      <c r="E187" s="22">
        <v>12</v>
      </c>
      <c r="F187" s="23">
        <v>2820.9</v>
      </c>
      <c r="G187" s="24">
        <f t="shared" si="10"/>
        <v>0.32351968048022495</v>
      </c>
      <c r="H187" s="23">
        <f t="shared" si="11"/>
        <v>10951.4</v>
      </c>
      <c r="I187" s="23">
        <f t="shared" si="12"/>
        <v>10951.4</v>
      </c>
      <c r="J187" s="4">
        <v>10.9514</v>
      </c>
      <c r="K187" s="8">
        <f t="shared" si="13"/>
        <v>0.11700000000000001</v>
      </c>
      <c r="L187" s="8">
        <f t="shared" si="14"/>
        <v>1.7213999999999998</v>
      </c>
      <c r="M187" s="9">
        <v>10.9514</v>
      </c>
    </row>
    <row r="188" spans="1:13" ht="15" x14ac:dyDescent="0.2">
      <c r="A188" s="19" t="s">
        <v>374</v>
      </c>
      <c r="B188" s="20" t="s">
        <v>375</v>
      </c>
      <c r="C188" s="21" t="s">
        <v>33</v>
      </c>
      <c r="D188" s="22" t="s">
        <v>19</v>
      </c>
      <c r="E188" s="22">
        <v>1</v>
      </c>
      <c r="F188" s="23">
        <v>2820.9</v>
      </c>
      <c r="G188" s="24">
        <f t="shared" si="10"/>
        <v>12.292353504200786</v>
      </c>
      <c r="H188" s="23">
        <f t="shared" si="11"/>
        <v>34675.5</v>
      </c>
      <c r="I188" s="23">
        <f t="shared" si="12"/>
        <v>34675.5</v>
      </c>
      <c r="J188" s="4">
        <v>34.6755</v>
      </c>
      <c r="K188" s="8">
        <f t="shared" si="13"/>
        <v>0.371</v>
      </c>
      <c r="L188" s="8">
        <f t="shared" si="14"/>
        <v>5.4584999999999999</v>
      </c>
      <c r="M188" s="9">
        <v>34.6755</v>
      </c>
    </row>
    <row r="189" spans="1:13" ht="15" hidden="1" x14ac:dyDescent="0.2">
      <c r="A189" s="19" t="s">
        <v>376</v>
      </c>
      <c r="B189" s="20" t="s">
        <v>377</v>
      </c>
      <c r="C189" s="21" t="s">
        <v>33</v>
      </c>
      <c r="D189" s="22" t="s">
        <v>33</v>
      </c>
      <c r="E189" s="22">
        <v>1</v>
      </c>
      <c r="F189" s="25" t="s">
        <v>33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6" t="s">
        <v>378</v>
      </c>
      <c r="B190" s="17" t="s">
        <v>94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x14ac:dyDescent="0.2">
      <c r="A191" s="19" t="s">
        <v>379</v>
      </c>
      <c r="B191" s="20" t="s">
        <v>380</v>
      </c>
      <c r="C191" s="21" t="s">
        <v>33</v>
      </c>
      <c r="D191" s="22" t="s">
        <v>194</v>
      </c>
      <c r="E191" s="22">
        <v>1</v>
      </c>
      <c r="F191" s="23">
        <v>1</v>
      </c>
      <c r="G191" s="24">
        <f t="shared" si="10"/>
        <v>1191.3</v>
      </c>
      <c r="H191" s="23">
        <f t="shared" si="11"/>
        <v>1191.3</v>
      </c>
      <c r="I191" s="23">
        <f t="shared" si="12"/>
        <v>1191.3</v>
      </c>
      <c r="J191" s="4">
        <v>1.1913</v>
      </c>
      <c r="K191" s="8">
        <f t="shared" si="13"/>
        <v>1.2999999999999999E-2</v>
      </c>
      <c r="L191" s="8">
        <f t="shared" si="14"/>
        <v>0.1913</v>
      </c>
      <c r="M191" s="9">
        <v>1.1913</v>
      </c>
    </row>
    <row r="192" spans="1:13" ht="30" hidden="1" x14ac:dyDescent="0.2">
      <c r="A192" s="19" t="s">
        <v>381</v>
      </c>
      <c r="B192" s="20" t="s">
        <v>382</v>
      </c>
      <c r="C192" s="21" t="s">
        <v>33</v>
      </c>
      <c r="D192" s="22" t="s">
        <v>33</v>
      </c>
      <c r="E192" s="22">
        <v>1</v>
      </c>
      <c r="F192" s="25" t="s">
        <v>33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9" t="s">
        <v>383</v>
      </c>
      <c r="B193" s="20" t="s">
        <v>384</v>
      </c>
      <c r="C193" s="21" t="s">
        <v>33</v>
      </c>
      <c r="D193" s="22" t="s">
        <v>33</v>
      </c>
      <c r="E193" s="22">
        <v>1</v>
      </c>
      <c r="F193" s="25" t="s">
        <v>33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6" t="s">
        <v>385</v>
      </c>
      <c r="B194" s="17" t="s">
        <v>386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9" t="s">
        <v>387</v>
      </c>
      <c r="B195" s="20" t="s">
        <v>388</v>
      </c>
      <c r="C195" s="21" t="s">
        <v>33</v>
      </c>
      <c r="D195" s="22" t="s">
        <v>33</v>
      </c>
      <c r="E195" s="22">
        <v>1</v>
      </c>
      <c r="F195" s="25" t="s">
        <v>33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9" t="s">
        <v>389</v>
      </c>
      <c r="B196" s="20" t="s">
        <v>390</v>
      </c>
      <c r="C196" s="21" t="s">
        <v>33</v>
      </c>
      <c r="D196" s="22" t="s">
        <v>33</v>
      </c>
      <c r="E196" s="22">
        <v>1</v>
      </c>
      <c r="F196" s="25" t="s">
        <v>33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9" t="s">
        <v>391</v>
      </c>
      <c r="B197" s="20" t="s">
        <v>392</v>
      </c>
      <c r="C197" s="21" t="s">
        <v>33</v>
      </c>
      <c r="D197" s="22" t="s">
        <v>33</v>
      </c>
      <c r="E197" s="22">
        <v>1</v>
      </c>
      <c r="F197" s="25" t="s">
        <v>33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9" t="s">
        <v>393</v>
      </c>
      <c r="B198" s="20" t="s">
        <v>394</v>
      </c>
      <c r="C198" s="21" t="s">
        <v>33</v>
      </c>
      <c r="D198" s="22" t="s">
        <v>33</v>
      </c>
      <c r="E198" s="22">
        <v>1</v>
      </c>
      <c r="F198" s="25" t="s">
        <v>33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9" t="s">
        <v>395</v>
      </c>
      <c r="B199" s="20" t="s">
        <v>396</v>
      </c>
      <c r="C199" s="21" t="s">
        <v>33</v>
      </c>
      <c r="D199" s="22" t="s">
        <v>33</v>
      </c>
      <c r="E199" s="22">
        <v>1</v>
      </c>
      <c r="F199" s="25" t="s">
        <v>33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9" t="s">
        <v>397</v>
      </c>
      <c r="B200" s="20" t="s">
        <v>398</v>
      </c>
      <c r="C200" s="21" t="s">
        <v>33</v>
      </c>
      <c r="D200" s="22" t="s">
        <v>33</v>
      </c>
      <c r="E200" s="22">
        <v>1</v>
      </c>
      <c r="F200" s="25" t="s">
        <v>33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9" t="s">
        <v>399</v>
      </c>
      <c r="B201" s="20" t="s">
        <v>400</v>
      </c>
      <c r="C201" s="21" t="s">
        <v>33</v>
      </c>
      <c r="D201" s="22" t="s">
        <v>33</v>
      </c>
      <c r="E201" s="22">
        <v>1</v>
      </c>
      <c r="F201" s="25" t="s">
        <v>33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9" t="s">
        <v>401</v>
      </c>
      <c r="B202" s="20" t="s">
        <v>402</v>
      </c>
      <c r="C202" s="21" t="s">
        <v>33</v>
      </c>
      <c r="D202" s="22" t="s">
        <v>33</v>
      </c>
      <c r="E202" s="22">
        <v>1</v>
      </c>
      <c r="F202" s="25" t="s">
        <v>33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9" t="s">
        <v>403</v>
      </c>
      <c r="B203" s="20" t="s">
        <v>404</v>
      </c>
      <c r="C203" s="21" t="s">
        <v>33</v>
      </c>
      <c r="D203" s="22" t="s">
        <v>33</v>
      </c>
      <c r="E203" s="22">
        <v>1</v>
      </c>
      <c r="F203" s="25" t="s">
        <v>33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9" t="s">
        <v>405</v>
      </c>
      <c r="B204" s="20" t="s">
        <v>406</v>
      </c>
      <c r="C204" s="21" t="s">
        <v>33</v>
      </c>
      <c r="D204" s="22" t="s">
        <v>33</v>
      </c>
      <c r="E204" s="22">
        <v>1</v>
      </c>
      <c r="F204" s="25" t="s">
        <v>33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9" t="s">
        <v>407</v>
      </c>
      <c r="B205" s="20" t="s">
        <v>94</v>
      </c>
      <c r="C205" s="21" t="s">
        <v>33</v>
      </c>
      <c r="D205" s="22" t="s">
        <v>33</v>
      </c>
      <c r="E205" s="22">
        <v>1</v>
      </c>
      <c r="F205" s="25" t="s">
        <v>33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6" t="s">
        <v>408</v>
      </c>
      <c r="B206" s="26"/>
      <c r="C206" s="26"/>
      <c r="D206" s="26"/>
      <c r="E206" s="26"/>
      <c r="F206" s="26"/>
      <c r="G206" s="26"/>
      <c r="H206" s="27">
        <f t="shared" si="16"/>
        <v>9337216.9199999999</v>
      </c>
      <c r="I206" s="27">
        <f t="shared" si="17"/>
        <v>9337216.9199999999</v>
      </c>
      <c r="J206" s="5">
        <f>SUM(J11:J205)</f>
        <v>9337.2169200000008</v>
      </c>
      <c r="K206" s="10">
        <f t="shared" ref="K206:M206" si="20">SUM(K11:K205)</f>
        <v>100.001</v>
      </c>
      <c r="L206">
        <f t="shared" si="20"/>
        <v>1471.2929999999997</v>
      </c>
      <c r="M206">
        <f t="shared" si="20"/>
        <v>9337.2169200000008</v>
      </c>
    </row>
    <row r="208" spans="1:13" hidden="1" x14ac:dyDescent="0.2">
      <c r="J208" s="6">
        <v>7865923.9199999999</v>
      </c>
    </row>
    <row r="209" spans="1:10" hidden="1" x14ac:dyDescent="0.2">
      <c r="J209">
        <v>9337.2169200000008</v>
      </c>
    </row>
    <row r="210" spans="1:10" hidden="1" x14ac:dyDescent="0.2">
      <c r="J210">
        <f>J209-M206</f>
        <v>0</v>
      </c>
    </row>
    <row r="211" spans="1:10" hidden="1" x14ac:dyDescent="0.2"/>
    <row r="212" spans="1:10" ht="15" x14ac:dyDescent="0.2">
      <c r="A212" s="13" t="s">
        <v>416</v>
      </c>
    </row>
  </sheetData>
  <autoFilter ref="A8:M206">
    <filterColumn colId="7">
      <filters>
        <filter val="10432,80"/>
        <filter val="107,70"/>
        <filter val="10841,70"/>
        <filter val="10951,40"/>
        <filter val="109791,40"/>
        <filter val="1115,60"/>
        <filter val="118,70"/>
        <filter val="1191,30"/>
        <filter val="1361074,40"/>
        <filter val="15199,20"/>
        <filter val="153793,20"/>
        <filter val="155391,30"/>
        <filter val="1861752,10"/>
        <filter val="189145,40"/>
        <filter val="1935,00"/>
        <filter val="212571,30"/>
        <filter val="22012,30"/>
        <filter val="232162,30"/>
        <filter val="2515,20"/>
        <filter val="278536,70"/>
        <filter val="286961,80"/>
        <filter val="28887,30"/>
        <filter val="292423,90"/>
        <filter val="29400,60"/>
        <filter val="3"/>
        <filter val="318,10"/>
        <filter val="3259,00"/>
        <filter val="32925,70"/>
        <filter val="344158,90"/>
        <filter val="3442,40"/>
        <filter val="34675,50"/>
        <filter val="35045,30"/>
        <filter val="356,90"/>
        <filter val="38272,30"/>
        <filter val="385042,10"/>
        <filter val="389796,50"/>
        <filter val="412199,60"/>
        <filter val="42287,00"/>
        <filter val="43432,50"/>
        <filter val="5144,20"/>
        <filter val="51891,40"/>
        <filter val="52656,10"/>
        <filter val="555,30"/>
        <filter val="56248,20"/>
        <filter val="565,30"/>
        <filter val="573664,20"/>
        <filter val="59373,40"/>
        <filter val="60257,80"/>
        <filter val="6473,20"/>
        <filter val="7553,70"/>
        <filter val="791626,20"/>
        <filter val="80590,30"/>
        <filter val="814,40"/>
        <filter val="89279,72"/>
        <filter val="92609,20"/>
        <filter val="9337216,92"/>
        <filter val="93573,40"/>
        <filter val="95489,30"/>
        <filter val="99592,7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2013-04-30T08:51:49Z</cp:lastPrinted>
  <dcterms:created xsi:type="dcterms:W3CDTF">2013-04-10T14:11:22Z</dcterms:created>
  <dcterms:modified xsi:type="dcterms:W3CDTF">2013-04-30T08:52:00Z</dcterms:modified>
</cp:coreProperties>
</file>